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H:\ÖPNV\Linienbündel\Linienbündel 10 Egge\2. Periode\2. Wettbewerb\Notvergabe\Ausschreibung\1_Finale Ausschreibungsunterlagen\"/>
    </mc:Choice>
  </mc:AlternateContent>
  <bookViews>
    <workbookView xWindow="0" yWindow="0" windowWidth="25200" windowHeight="11790"/>
  </bookViews>
  <sheets>
    <sheet name="Anlage 7" sheetId="2" r:id="rId1"/>
    <sheet name="Hochrechnung" sheetId="3" r:id="rId2"/>
  </sheets>
  <definedNames>
    <definedName name="_xlnm.Print_Area" localSheetId="0">'Anlage 7'!$A$1:$M$172</definedName>
    <definedName name="_xlnm.Print_Titles" localSheetId="0">'Anlage 7'!$1:$2</definedName>
  </definedNames>
  <calcPr calcId="162913"/>
</workbook>
</file>

<file path=xl/calcChain.xml><?xml version="1.0" encoding="utf-8"?>
<calcChain xmlns="http://schemas.openxmlformats.org/spreadsheetml/2006/main">
  <c r="K95" i="2" l="1"/>
  <c r="K94" i="2"/>
  <c r="I95" i="2"/>
  <c r="I94" i="2"/>
  <c r="K71" i="2"/>
  <c r="K70" i="2"/>
  <c r="I71" i="2"/>
  <c r="I70" i="2"/>
  <c r="K43" i="2"/>
  <c r="K42" i="2"/>
  <c r="I43" i="2"/>
  <c r="I42" i="2"/>
  <c r="G112" i="2" l="1"/>
  <c r="K110" i="2" s="1"/>
  <c r="K96" i="2"/>
  <c r="K100" i="2" s="1"/>
  <c r="I96" i="2"/>
  <c r="I100" i="2" s="1"/>
  <c r="G95" i="2"/>
  <c r="G94" i="2"/>
  <c r="K72" i="2"/>
  <c r="K76" i="2" s="1"/>
  <c r="I72" i="2"/>
  <c r="I76" i="2" s="1"/>
  <c r="G71" i="2"/>
  <c r="G70" i="2"/>
  <c r="E71" i="2"/>
  <c r="E70" i="2"/>
  <c r="K67" i="2"/>
  <c r="I67" i="2"/>
  <c r="G67" i="2"/>
  <c r="E67" i="2"/>
  <c r="K44" i="2"/>
  <c r="K48" i="2" s="1"/>
  <c r="I44" i="2"/>
  <c r="I48" i="2" s="1"/>
  <c r="E43" i="2"/>
  <c r="E42" i="2"/>
  <c r="K39" i="2"/>
  <c r="I39" i="2"/>
  <c r="G39" i="2"/>
  <c r="E39" i="2"/>
  <c r="G72" i="2" l="1"/>
  <c r="E44" i="2"/>
  <c r="E48" i="2" s="1"/>
  <c r="E72" i="2"/>
  <c r="E76" i="2" s="1"/>
  <c r="G96" i="2"/>
  <c r="G34" i="2"/>
  <c r="G43" i="2" s="1"/>
  <c r="G33" i="2"/>
  <c r="G42" i="2" s="1"/>
  <c r="G44" i="2" l="1"/>
  <c r="G73" i="2"/>
  <c r="K121" i="2" s="1"/>
  <c r="G76" i="2" l="1"/>
  <c r="K77" i="2" s="1"/>
  <c r="D10" i="3"/>
  <c r="E10" i="3" s="1"/>
  <c r="I137" i="2"/>
  <c r="I138" i="2"/>
  <c r="E95" i="2"/>
  <c r="E94" i="2"/>
  <c r="K22" i="2"/>
  <c r="G45" i="2"/>
  <c r="G48" i="2" s="1"/>
  <c r="K50" i="2" s="1"/>
  <c r="G97" i="2"/>
  <c r="G100" i="2" s="1"/>
  <c r="K23" i="2"/>
  <c r="K24" i="2" l="1"/>
  <c r="D5" i="3" s="1"/>
  <c r="E5" i="3" s="1"/>
  <c r="F10" i="3"/>
  <c r="G10" i="3" s="1"/>
  <c r="E96" i="2"/>
  <c r="E100" i="2" s="1"/>
  <c r="K101" i="2" s="1"/>
  <c r="K104" i="2" s="1"/>
  <c r="F4" i="3"/>
  <c r="G4" i="3" s="1"/>
  <c r="I119" i="2"/>
  <c r="D11" i="3"/>
  <c r="E11" i="3" s="1"/>
  <c r="D9" i="3"/>
  <c r="E9" i="3" s="1"/>
  <c r="K124" i="2" l="1"/>
  <c r="F9" i="3"/>
  <c r="G9" i="3" s="1"/>
  <c r="F11" i="3"/>
  <c r="G11" i="3" s="1"/>
  <c r="F5" i="3"/>
  <c r="G5" i="3" s="1"/>
  <c r="I139" i="2"/>
  <c r="I133" i="2"/>
  <c r="I134" i="2"/>
  <c r="D8" i="3"/>
  <c r="E8" i="3" s="1"/>
  <c r="I135" i="2"/>
  <c r="H10" i="3" l="1"/>
  <c r="I10" i="3" s="1"/>
  <c r="H11" i="3"/>
  <c r="I11" i="3" s="1"/>
  <c r="F8" i="3"/>
  <c r="G8" i="3" s="1"/>
  <c r="D6" i="3"/>
  <c r="E6" i="3" s="1"/>
  <c r="D7" i="3"/>
  <c r="E7" i="3" s="1"/>
  <c r="I136" i="2"/>
  <c r="I140" i="2" s="1"/>
  <c r="F7" i="3" l="1"/>
  <c r="G7" i="3" s="1"/>
  <c r="F6" i="3"/>
  <c r="G6" i="3" s="1"/>
  <c r="K138" i="2"/>
  <c r="K139" i="2"/>
  <c r="H6" i="3" l="1"/>
  <c r="I6" i="3" s="1"/>
  <c r="H7" i="3"/>
  <c r="I7" i="3" s="1"/>
  <c r="H8" i="3"/>
  <c r="I8" i="3" s="1"/>
  <c r="H9" i="3"/>
  <c r="I9" i="3" s="1"/>
  <c r="H5" i="3"/>
  <c r="I5" i="3" s="1"/>
  <c r="K133" i="2" l="1"/>
  <c r="K137" i="2"/>
  <c r="H12" i="3"/>
  <c r="K136" i="2"/>
  <c r="K134" i="2"/>
  <c r="I12" i="3" l="1"/>
  <c r="K135" i="2"/>
  <c r="K143" i="2" s="1"/>
</calcChain>
</file>

<file path=xl/sharedStrings.xml><?xml version="1.0" encoding="utf-8"?>
<sst xmlns="http://schemas.openxmlformats.org/spreadsheetml/2006/main" count="316" uniqueCount="152">
  <si>
    <t xml:space="preserve">   Name des Bieters:</t>
  </si>
  <si>
    <t xml:space="preserve">     +++ Achtung! Fallen für einen Preisbestandteil keine Kosten an, ist dies durch die Eintragung einer „0“  kenntlich zu machen. +++ </t>
  </si>
  <si>
    <t>Abänderungen, Streichungen, Ergänzungen an den vorgedruckten Texten und Positionen sind unzulässig!</t>
  </si>
  <si>
    <t xml:space="preserve">   +++ Alle Preise sind netto, d.h. ohne Umsatzsteuer anzugeben +++</t>
  </si>
  <si>
    <t>1.</t>
  </si>
  <si>
    <t>P 1</t>
  </si>
  <si>
    <t xml:space="preserve">Fahrzeugbezogene Kosten </t>
  </si>
  <si>
    <r>
      <t xml:space="preserve">P 1.1 Preis je Fahrzeug und </t>
    </r>
    <r>
      <rPr>
        <b/>
        <u/>
        <sz val="11"/>
        <rFont val="Arial"/>
        <family val="2"/>
      </rPr>
      <t>Jahr</t>
    </r>
    <r>
      <rPr>
        <b/>
        <sz val="11"/>
        <rFont val="Arial"/>
        <family val="2"/>
      </rPr>
      <t xml:space="preserve"> (Einheitspreis)</t>
    </r>
  </si>
  <si>
    <t>P 1.2 Erforderliche Anzahl Fahrzeuge</t>
  </si>
  <si>
    <t xml:space="preserve">P 1.3 Fahrzeugbezogene </t>
  </si>
  <si>
    <r>
      <t xml:space="preserve">Kosten pro </t>
    </r>
    <r>
      <rPr>
        <b/>
        <u/>
        <sz val="11"/>
        <rFont val="Arial"/>
        <family val="2"/>
      </rPr>
      <t>Jahr</t>
    </r>
  </si>
  <si>
    <t>alle fahrzeugbezogenen Kosten, inkl. Abschreibung, Finanzierung, Anmietung, Leasing etc.</t>
  </si>
  <si>
    <t>+++ Auf volle Euro gerundete Beträge angeben +++</t>
  </si>
  <si>
    <t>(Produkt P 1.1. x P 1.2)</t>
  </si>
  <si>
    <t>€/Jahr</t>
  </si>
  <si>
    <t>Stk.</t>
  </si>
  <si>
    <t>Summe P1 Fahrzeugbezogene Kosten im Jahr:</t>
  </si>
  <si>
    <t>P 2</t>
  </si>
  <si>
    <r>
      <t>Zeitbezogene Kosten</t>
    </r>
    <r>
      <rPr>
        <b/>
        <sz val="10"/>
        <color indexed="9"/>
        <rFont val="Arial"/>
        <family val="2"/>
      </rPr>
      <t xml:space="preserve"> </t>
    </r>
    <r>
      <rPr>
        <sz val="9"/>
        <color indexed="9"/>
        <rFont val="Arial"/>
        <family val="2"/>
      </rPr>
      <t>(Bezug: Fahrplanstundem = reine Zeit zur Erbringung des Fahrplanes OHNE Wendezeiten und OHNE Leerfahrten - spezifisch je Betriebstag)</t>
    </r>
  </si>
  <si>
    <r>
      <t xml:space="preserve">      Montag - Freitag </t>
    </r>
    <r>
      <rPr>
        <sz val="11"/>
        <rFont val="Arial"/>
        <family val="2"/>
      </rPr>
      <t>an Werktagen</t>
    </r>
  </si>
  <si>
    <r>
      <t xml:space="preserve">Samstag </t>
    </r>
    <r>
      <rPr>
        <sz val="11"/>
        <rFont val="Arial"/>
        <family val="2"/>
      </rPr>
      <t>an Werktagen</t>
    </r>
  </si>
  <si>
    <t>Sonn-/Feiertag</t>
  </si>
  <si>
    <t>an Schultagen</t>
  </si>
  <si>
    <t>an schulfreien Tagen</t>
  </si>
  <si>
    <t>+++ jeweils centgenaue Angaben erforderlich +++</t>
  </si>
  <si>
    <t>€/h</t>
  </si>
  <si>
    <r>
      <t>P 2.2 Fahrplanstunden je Betriebs</t>
    </r>
    <r>
      <rPr>
        <b/>
        <u/>
        <sz val="11"/>
        <rFont val="Arial"/>
        <family val="2"/>
      </rPr>
      <t>tag</t>
    </r>
  </si>
  <si>
    <t>+++ alle Werte sind auf Zehntel Sunden genau (0,1 Stunden= 6 Minuten - Bsp: 1,2 Std. = 72 Min.) anzugeben +++</t>
  </si>
  <si>
    <t>h/Tag</t>
  </si>
  <si>
    <t>Summe je Verkehrstag:</t>
  </si>
  <si>
    <r>
      <t>P 2.3 Zeitbezogene Kosten je Betriebs</t>
    </r>
    <r>
      <rPr>
        <b/>
        <u/>
        <sz val="11"/>
        <rFont val="Arial"/>
        <family val="2"/>
      </rPr>
      <t>tag</t>
    </r>
    <r>
      <rPr>
        <b/>
        <sz val="10"/>
        <rFont val="Arial"/>
        <family val="2"/>
      </rPr>
      <t xml:space="preserve">    (Produkt P 2.1 x P 2.2)</t>
    </r>
  </si>
  <si>
    <t>(Angaben dienen auch als Basis für die jährliche Spitzabrechnung nach Verkehrstagen).</t>
  </si>
  <si>
    <t>€/Tag</t>
  </si>
  <si>
    <t>Verkehrstage pro Jahr:</t>
  </si>
  <si>
    <r>
      <t>P 2.4 Zeitbezogene Kosten je Norm</t>
    </r>
    <r>
      <rPr>
        <b/>
        <u/>
        <sz val="11"/>
        <rFont val="Arial"/>
        <family val="2"/>
      </rPr>
      <t>jahr</t>
    </r>
    <r>
      <rPr>
        <b/>
        <sz val="11"/>
        <rFont val="Arial"/>
        <family val="2"/>
      </rPr>
      <t xml:space="preserve">  </t>
    </r>
    <r>
      <rPr>
        <b/>
        <sz val="10"/>
        <rFont val="Arial"/>
        <family val="2"/>
      </rPr>
      <t xml:space="preserve">  (Produkt P 2.3 x Verkehrstage pro Tagesart und Normjahr)</t>
    </r>
  </si>
  <si>
    <t>Summe im Jahr:</t>
  </si>
  <si>
    <t>Summe P2 Zeitbezogene Kosten im Jahr insgesamt:</t>
  </si>
  <si>
    <t>P 3</t>
  </si>
  <si>
    <t>P 3.1 Treibstoffkosten</t>
  </si>
  <si>
    <t>+++ Euro-Betrag jeweils auf 5 Nachkommastellen genau (Tausendstel-Cent) +++</t>
  </si>
  <si>
    <t>€/km</t>
  </si>
  <si>
    <r>
      <t>P 3.1.2  Fahrplankilometer je Betriebs</t>
    </r>
    <r>
      <rPr>
        <b/>
        <u/>
        <sz val="11"/>
        <rFont val="Arial"/>
        <family val="2"/>
      </rPr>
      <t>tag</t>
    </r>
  </si>
  <si>
    <t>+++ auf volle Kilometer gerundete Werte angeben +++</t>
  </si>
  <si>
    <t>km/Tag</t>
  </si>
  <si>
    <r>
      <t>P 3.1.3  Treibstoffkosten je Betriebs</t>
    </r>
    <r>
      <rPr>
        <b/>
        <u/>
        <sz val="11"/>
        <rFont val="Arial"/>
        <family val="2"/>
      </rPr>
      <t>tag</t>
    </r>
    <r>
      <rPr>
        <b/>
        <sz val="10"/>
        <rFont val="Arial"/>
        <family val="2"/>
      </rPr>
      <t xml:space="preserve">     (Produkt P 3.1.1 x  P 3.1.2 )</t>
    </r>
  </si>
  <si>
    <r>
      <t>(Angaben dienen auch als Basis für die jährl. Spitzabrechnung nach Verkehrstagen).</t>
    </r>
    <r>
      <rPr>
        <b/>
        <sz val="10"/>
        <rFont val="Arial"/>
        <family val="2"/>
      </rPr>
      <t xml:space="preserve"> </t>
    </r>
  </si>
  <si>
    <r>
      <t xml:space="preserve">P 3.1.4 Treibstoffkosten je </t>
    </r>
    <r>
      <rPr>
        <b/>
        <u/>
        <sz val="11"/>
        <rFont val="Arial"/>
        <family val="2"/>
      </rPr>
      <t>Jahr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   (Produkt P 3.1.3  x Verkehrstage pro Jahr)</t>
    </r>
  </si>
  <si>
    <t>Zwischensumme P 3.1 Treibstoffkosten im Jahr:</t>
  </si>
  <si>
    <t>P 3.2 weitere Fahrleistungsbezogene Kosten</t>
  </si>
  <si>
    <t>+++ Euro-Betrag jeweils auf mind. 5 Nachkommastellen genau (Tausendstel-Cent) +++</t>
  </si>
  <si>
    <r>
      <t>P 3.2.2 Fahrplankilometer je Betriebs</t>
    </r>
    <r>
      <rPr>
        <b/>
        <u/>
        <sz val="11"/>
        <rFont val="Arial"/>
        <family val="2"/>
      </rPr>
      <t>tag</t>
    </r>
  </si>
  <si>
    <t>Kilometer wie in P 3.1.2</t>
  </si>
  <si>
    <r>
      <t>P 3.2.3 weitere fahrleistungsbezogene Kosten je Betriebs</t>
    </r>
    <r>
      <rPr>
        <b/>
        <u/>
        <sz val="11"/>
        <rFont val="Arial"/>
        <family val="2"/>
      </rPr>
      <t>tag</t>
    </r>
    <r>
      <rPr>
        <b/>
        <sz val="10"/>
        <rFont val="Arial"/>
        <family val="2"/>
      </rPr>
      <t xml:space="preserve"> (Produkt P 3.2.1 x P 3.2.2)</t>
    </r>
  </si>
  <si>
    <r>
      <t>(Angaben dienen auch als Basis für die jährl. Spitzabrechnung nach Verkehrstagen).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+++ Auf volle Cent gerundete Beträge angeben +++</t>
    </r>
  </si>
  <si>
    <r>
      <t xml:space="preserve">P 3.2.4 weitere fahrleistungsbezogene Kosten je </t>
    </r>
    <r>
      <rPr>
        <b/>
        <u/>
        <sz val="11"/>
        <rFont val="Arial"/>
        <family val="2"/>
      </rPr>
      <t>Jahr</t>
    </r>
    <r>
      <rPr>
        <b/>
        <sz val="11"/>
        <rFont val="Arial"/>
        <family val="2"/>
      </rPr>
      <t xml:space="preserve"> </t>
    </r>
    <r>
      <rPr>
        <b/>
        <sz val="10"/>
        <rFont val="Arial"/>
        <family val="2"/>
      </rPr>
      <t xml:space="preserve"> (Produkt P 3.2.3 x Verkehrstage pro Jahr)</t>
    </r>
  </si>
  <si>
    <t>Zwischensumme P3.2 weitere fahrleistungsbezogene Kosten im Jahr:</t>
  </si>
  <si>
    <t>Summe P3 Fahrleistungsbezogene Kosten im Jahr (Zwischensumme P 3.1 + P3.2):</t>
  </si>
  <si>
    <t>P 4</t>
  </si>
  <si>
    <t xml:space="preserve">Kosten pro Fahrplankilometer </t>
  </si>
  <si>
    <t>bei Pkw - Einsatz (5-Sitzer)</t>
  </si>
  <si>
    <t>€/FP-km</t>
  </si>
  <si>
    <t>P4 Kosten Bedarfsverk./Normjahr</t>
  </si>
  <si>
    <t>FP-km</t>
  </si>
  <si>
    <t>P 5</t>
  </si>
  <si>
    <t>Regiekosten</t>
  </si>
  <si>
    <r>
      <t>Jahres</t>
    </r>
    <r>
      <rPr>
        <b/>
        <sz val="12"/>
        <rFont val="Arial"/>
        <family val="2"/>
      </rPr>
      <t>-Pauschale für Regie- und Verwaltungsaufwendungen</t>
    </r>
  </si>
  <si>
    <t>+++ nur volle Euro-Beträge angeben +++</t>
  </si>
  <si>
    <t>Summe P5 Regiekosten im Jahr:</t>
  </si>
  <si>
    <t>P 6</t>
  </si>
  <si>
    <t>Servicepauschale</t>
  </si>
  <si>
    <t>€/Fp-km</t>
  </si>
  <si>
    <t>Summe P6 Servicepauschale im Jahr:</t>
  </si>
  <si>
    <t>VP</t>
  </si>
  <si>
    <r>
      <t>Vollkostenpreis im Jahr insgesamt (Summe P1 + P2 + P3 + P4 + P5 + P6):</t>
    </r>
    <r>
      <rPr>
        <b/>
        <sz val="10"/>
        <rFont val="Arial"/>
        <family val="2"/>
      </rPr>
      <t xml:space="preserve"> </t>
    </r>
    <r>
      <rPr>
        <b/>
        <sz val="9"/>
        <rFont val="Arial"/>
        <family val="2"/>
      </rPr>
      <t>+++ nur volle Euro-Beträge angeben +++</t>
    </r>
  </si>
  <si>
    <t>W</t>
  </si>
  <si>
    <t>Gewichtung der Kostenbestandteile für die Wertung</t>
  </si>
  <si>
    <t>W2</t>
  </si>
  <si>
    <t>3.</t>
  </si>
  <si>
    <t>Preisfortschreibung / Preisgleitung</t>
  </si>
  <si>
    <t>Ort, Datum, Firmenstempel und rechtsverbindliche Unterschrift des Bieters:</t>
  </si>
  <si>
    <t>Unterschrift</t>
  </si>
  <si>
    <r>
      <t>Das obige Preisangebot wird durch die Unterschrift(en) auf der „</t>
    </r>
    <r>
      <rPr>
        <b/>
        <sz val="14"/>
        <rFont val="Arial"/>
        <family val="2"/>
      </rPr>
      <t>Erklärung über die Abgabe eines Angebotes</t>
    </r>
    <r>
      <rPr>
        <sz val="14"/>
        <rFont val="Arial"/>
        <family val="2"/>
      </rPr>
      <t xml:space="preserve">“ auf </t>
    </r>
  </si>
  <si>
    <t xml:space="preserve">Vordruck 1 verbindlich unterzeichnet. </t>
  </si>
  <si>
    <t>Vollkostenpreis</t>
  </si>
  <si>
    <r>
      <t>P 2.1 Preise je Fahrplan</t>
    </r>
    <r>
      <rPr>
        <b/>
        <u/>
        <sz val="11"/>
        <rFont val="Arial"/>
        <family val="2"/>
      </rPr>
      <t>stunde</t>
    </r>
    <r>
      <rPr>
        <b/>
        <sz val="11"/>
        <rFont val="Arial"/>
        <family val="2"/>
      </rPr>
      <t xml:space="preserve"> (Einheitspreis) </t>
    </r>
    <r>
      <rPr>
        <sz val="10"/>
        <rFont val="Arial"/>
        <family val="2"/>
      </rPr>
      <t/>
    </r>
  </si>
  <si>
    <r>
      <t>P 3.1.1 Preis für Treibstoffkosten je Fahrplankilometer (Einheitspreis)</t>
    </r>
    <r>
      <rPr>
        <b/>
        <sz val="10"/>
        <rFont val="Arial"/>
        <family val="2"/>
      </rPr>
      <t xml:space="preserve"> </t>
    </r>
    <r>
      <rPr>
        <sz val="8"/>
        <rFont val="Arial"/>
        <family val="2"/>
      </rPr>
      <t xml:space="preserve"> </t>
    </r>
  </si>
  <si>
    <r>
      <t>P 3.2.1 Preis für weitere fahrleistungsbezogene Kosten je Fahrplankilometer (Einheitspreis)</t>
    </r>
    <r>
      <rPr>
        <b/>
        <sz val="10"/>
        <rFont val="Arial"/>
        <family val="2"/>
      </rPr>
      <t/>
    </r>
  </si>
  <si>
    <t>Wertungspreis</t>
  </si>
  <si>
    <t>+++ nur ganze Busse +++</t>
  </si>
  <si>
    <t>Ziffer</t>
  </si>
  <si>
    <t>Kostenart</t>
  </si>
  <si>
    <t>Steigerung</t>
  </si>
  <si>
    <t>Summe</t>
  </si>
  <si>
    <t>Personalkosten</t>
  </si>
  <si>
    <t>P 3.2</t>
  </si>
  <si>
    <t>P 3.1</t>
  </si>
  <si>
    <t>Treibstoffkosten</t>
  </si>
  <si>
    <t>weitere Fahrl.bez.Kosten</t>
  </si>
  <si>
    <t>TaxiBus</t>
  </si>
  <si>
    <t>Fahrzeuge</t>
  </si>
  <si>
    <t>/Laufzeit</t>
  </si>
  <si>
    <t>W1</t>
  </si>
  <si>
    <t>Übertrag aus Preisangebot im ersten Normjahr</t>
  </si>
  <si>
    <t>W5</t>
  </si>
  <si>
    <t>W6</t>
  </si>
  <si>
    <t>W3.1</t>
  </si>
  <si>
    <t>W3.2</t>
  </si>
  <si>
    <t>P2 Zeitbezogene Kosten (Normjahr/Laufzeit):</t>
  </si>
  <si>
    <t>P1 Fahrzeugbezogene Kosten (Normjahr/Laufzeit):</t>
  </si>
  <si>
    <t>P4 Kosten Bedarfsverkehre (Normjahr/Laufzeit):</t>
  </si>
  <si>
    <t>P5 Regiekosten (Normjahr/Laufzeit):</t>
  </si>
  <si>
    <t>P6 Servicepauschale (Normjahr/Laufzeit):</t>
  </si>
  <si>
    <t>*vgl. Tabellenblatt "Hochrechnung"</t>
  </si>
  <si>
    <t>Annahmen zur Wertung: Einsatz 60% Pkw- und 40% Großraum-Pkw und Kleinbusse</t>
  </si>
  <si>
    <t>Jährliche Betriebskosten für die ausgeschriebene Fahrplanleistung</t>
  </si>
  <si>
    <t>2.</t>
  </si>
  <si>
    <r>
      <t xml:space="preserve">Es erfolgt eine Preisfortschreibung nach </t>
    </r>
    <r>
      <rPr>
        <b/>
        <sz val="14"/>
        <rFont val="Arial"/>
        <family val="2"/>
      </rPr>
      <t>§ 14 Verkehrsvertrag.</t>
    </r>
  </si>
  <si>
    <t>WP</t>
  </si>
  <si>
    <t>WP:</t>
  </si>
  <si>
    <t>P3.2 Weitere fahrleistungsbezogene Kosten (Normjahr/Laufzeit):</t>
  </si>
  <si>
    <t>P3.1 Treibstoffkosten (Normjahr/Laufzeit):</t>
  </si>
  <si>
    <t>*nachrichtlich</t>
  </si>
  <si>
    <r>
      <rPr>
        <b/>
        <sz val="10"/>
        <rFont val="Calibri"/>
        <family val="2"/>
      </rPr>
      <t>Ø</t>
    </r>
    <r>
      <rPr>
        <b/>
        <sz val="10"/>
        <rFont val="Arial"/>
        <family val="2"/>
      </rPr>
      <t xml:space="preserve"> p.a.*</t>
    </r>
  </si>
  <si>
    <t>1. volle Betriebs-jahr</t>
  </si>
  <si>
    <r>
      <t xml:space="preserve">- Wenn den Bietern Fehler in den Formeln oder sonstige Unstimmigkeiten auffallen, so ist die Vergabestelle sofort zu verständigen. 
- Werden Fahrten nicht an allen Tagen innerhalb der u.a. Betriebstagsgruppen angeboten, so ist die Leistung anteilig auf alle Tage innerhalb der Betriebstagsgruppe zu verteilen.
  </t>
    </r>
    <r>
      <rPr>
        <i/>
        <sz val="10"/>
        <rFont val="Arial"/>
        <family val="2"/>
      </rPr>
      <t xml:space="preserve"> (Beispiel: eine Fahrt, die nur montags an Schultagen durchgeführt wird, hat mit 20 % in die Betriebstagsgruppe "Montag bis Freitag an Schultagen" einzufließen)</t>
    </r>
  </si>
  <si>
    <t xml:space="preserve">     +++ Es sind alle blauen Felder auszufüllen!+++ </t>
  </si>
  <si>
    <r>
      <t>Jahres</t>
    </r>
    <r>
      <rPr>
        <b/>
        <sz val="12"/>
        <rFont val="Arial"/>
        <family val="2"/>
      </rPr>
      <t>-Pauschale gemäß Kap. 9.3 (7)</t>
    </r>
  </si>
  <si>
    <t>Fp-km Festbedienung/Jahr</t>
  </si>
  <si>
    <t>NFB</t>
  </si>
  <si>
    <t>NGB</t>
  </si>
  <si>
    <t>Standard-KOM Kategorie B</t>
  </si>
  <si>
    <t>Gelenk-KOM Kategorie B</t>
  </si>
  <si>
    <t>W4</t>
  </si>
  <si>
    <t>für die Erbringung des Fahrplanes benötigte Fahrzeuge ohne die als Ersatzfahrzeuge vorgehaltenen Fahrzeuge</t>
  </si>
  <si>
    <t>anzugeben. Die Eingabe erfolgt in der Spalte für Mo-Fr an Schultagen.</t>
  </si>
  <si>
    <t>Nur Eintragungen in blau hinterlegten Feldern.  Diese Felder erscheinen nach dem Eintrag gelb hinterlegt.</t>
  </si>
  <si>
    <t>Kosten für den Betrieb der Bedarfsverkehre/ALF</t>
  </si>
  <si>
    <t>Anlage 7</t>
  </si>
  <si>
    <t>Fahrplan-Kilometer im ALF- Betrieb je Normjahr</t>
  </si>
  <si>
    <t>35% der ALF-Fahrplan-km zu Wertungszwecken</t>
  </si>
  <si>
    <r>
      <t>Fahrleistungsbezogene Kosten</t>
    </r>
    <r>
      <rPr>
        <b/>
        <sz val="10"/>
        <color indexed="9"/>
        <rFont val="Arial"/>
        <family val="2"/>
      </rPr>
      <t xml:space="preserve"> (Bezug: Reine Fahrplan-Kilometer OHNE Leer-km und OHNE km für ALF-Verkehre)</t>
    </r>
  </si>
  <si>
    <t>durchschnittlicher Km-Preis p.a.:</t>
  </si>
  <si>
    <t>bei Van/Kleintransporter-Einsatz (6-9-Sitzer)</t>
  </si>
  <si>
    <t>Basisjahr Angebot</t>
  </si>
  <si>
    <t>Für Montag bis Freitag sind einheitliche Preise je Fahrzeugkategorie</t>
  </si>
  <si>
    <t>Preisangebot für den Buslinienverkehr - Linienbündel 10 Egge</t>
  </si>
  <si>
    <r>
      <t xml:space="preserve">6 Monate
</t>
    </r>
    <r>
      <rPr>
        <sz val="10"/>
        <rFont val="Arial"/>
        <family val="2"/>
      </rPr>
      <t>(ab 10.07.)</t>
    </r>
  </si>
  <si>
    <r>
      <t xml:space="preserve">6 Monate
</t>
    </r>
    <r>
      <rPr>
        <sz val="10"/>
        <rFont val="Arial"/>
        <family val="2"/>
      </rPr>
      <t>(bis 09.07.)</t>
    </r>
  </si>
  <si>
    <t>Basisjahr Angebot: 2022</t>
  </si>
  <si>
    <t>Hochrechnung* inkl. Preisgleitung bis 06/2025</t>
  </si>
  <si>
    <t>Los 1 (2 Jahre)</t>
  </si>
  <si>
    <t xml:space="preserve"> +++ pauschal 0,08 Euro je Fahrplan-km Festbedienung+++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</si>
</sst>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&quot; €&quot;_-;\-* #,##0.00&quot; €&quot;_-;_-* \-??&quot; €&quot;_-;_-@_-"/>
    <numFmt numFmtId="165" formatCode="#,##0.0"/>
    <numFmt numFmtId="166" formatCode="#,##0.00000"/>
    <numFmt numFmtId="167" formatCode="0.0%"/>
    <numFmt numFmtId="168" formatCode="#,##0.00\ &quot;€&quot;"/>
    <numFmt numFmtId="169" formatCode="#,##0.000"/>
  </numFmts>
  <fonts count="68" x14ac:knownFonts="1"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55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8"/>
      <name val="Arial"/>
      <family val="2"/>
    </font>
    <font>
      <b/>
      <sz val="12"/>
      <name val="Arial Narrow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55"/>
      <name val="Arial"/>
      <family val="2"/>
    </font>
    <font>
      <b/>
      <sz val="18"/>
      <name val="Arial"/>
      <family val="2"/>
    </font>
    <font>
      <b/>
      <sz val="12"/>
      <color indexed="9"/>
      <name val="Arial"/>
      <family val="2"/>
    </font>
    <font>
      <b/>
      <sz val="12"/>
      <color indexed="5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55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1"/>
      <name val="Arial Narrow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0"/>
      <color indexed="9"/>
      <name val="Arial"/>
      <family val="2"/>
    </font>
    <font>
      <sz val="9"/>
      <color indexed="9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sz val="8"/>
      <color indexed="8"/>
      <name val="Arial"/>
      <family val="2"/>
    </font>
    <font>
      <b/>
      <sz val="11"/>
      <name val="Arial Narrow"/>
      <family val="2"/>
    </font>
    <font>
      <sz val="12"/>
      <name val="Arial"/>
      <family val="2"/>
    </font>
    <font>
      <b/>
      <u/>
      <sz val="12"/>
      <name val="Arial"/>
      <family val="2"/>
    </font>
    <font>
      <sz val="9"/>
      <name val="Arial"/>
      <family val="2"/>
    </font>
    <font>
      <b/>
      <sz val="11"/>
      <color indexed="12"/>
      <name val="Arial"/>
      <family val="2"/>
    </font>
    <font>
      <b/>
      <sz val="14"/>
      <color indexed="10"/>
      <name val="Arial"/>
      <family val="2"/>
    </font>
    <font>
      <b/>
      <sz val="18"/>
      <color indexed="55"/>
      <name val="Arial"/>
      <family val="2"/>
    </font>
    <font>
      <sz val="14"/>
      <name val="Arial"/>
      <family val="2"/>
    </font>
    <font>
      <sz val="14"/>
      <color indexed="55"/>
      <name val="Arial"/>
      <family val="2"/>
    </font>
    <font>
      <i/>
      <sz val="14"/>
      <name val="Arial"/>
      <family val="2"/>
    </font>
    <font>
      <sz val="11"/>
      <color indexed="55"/>
      <name val="Arial"/>
      <family val="2"/>
    </font>
    <font>
      <sz val="18"/>
      <color indexed="55"/>
      <name val="Arial"/>
      <family val="2"/>
    </font>
    <font>
      <sz val="10"/>
      <name val="Arial"/>
      <family val="2"/>
    </font>
    <font>
      <b/>
      <sz val="10"/>
      <name val="Calibri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20"/>
      <color theme="4" tint="0.39997558519241921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55"/>
        <bgColor indexed="23"/>
      </patternFill>
    </fill>
    <fill>
      <patternFill patternType="solid">
        <fgColor indexed="8"/>
        <bgColor indexed="58"/>
      </patternFill>
    </fill>
    <fill>
      <patternFill patternType="solid">
        <fgColor indexed="54"/>
        <bgColor indexed="23"/>
      </patternFill>
    </fill>
    <fill>
      <patternFill patternType="solid">
        <fgColor indexed="23"/>
        <bgColor indexed="5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6" tint="0.7999816888943144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hair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</borders>
  <cellStyleXfs count="24">
    <xf numFmtId="0" fontId="0" fillId="0" borderId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1" applyNumberFormat="0" applyAlignment="0" applyProtection="0"/>
    <xf numFmtId="0" fontId="3" fillId="12" borderId="2" applyNumberFormat="0" applyAlignment="0" applyProtection="0"/>
    <xf numFmtId="0" fontId="4" fillId="4" borderId="2" applyNumberFormat="0" applyAlignment="0" applyProtection="0"/>
    <xf numFmtId="0" fontId="5" fillId="0" borderId="0" applyNumberFormat="0" applyFill="0" applyBorder="0" applyAlignment="0" applyProtection="0"/>
    <xf numFmtId="164" fontId="56" fillId="0" borderId="0" applyFill="0" applyBorder="0" applyAlignment="0" applyProtection="0"/>
    <xf numFmtId="0" fontId="6" fillId="3" borderId="0" applyNumberFormat="0" applyBorder="0" applyAlignment="0" applyProtection="0"/>
    <xf numFmtId="0" fontId="7" fillId="13" borderId="0" applyNumberFormat="0" applyBorder="0" applyAlignment="0" applyProtection="0"/>
    <xf numFmtId="0" fontId="56" fillId="14" borderId="3" applyNumberFormat="0" applyAlignment="0" applyProtection="0"/>
    <xf numFmtId="9" fontId="56" fillId="0" borderId="0" applyFill="0" applyBorder="0" applyAlignment="0" applyProtection="0"/>
    <xf numFmtId="0" fontId="8" fillId="2" borderId="0" applyNumberFormat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15" borderId="8" applyNumberFormat="0" applyAlignment="0" applyProtection="0"/>
  </cellStyleXfs>
  <cellXfs count="487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>
      <alignment horizontal="center"/>
    </xf>
    <xf numFmtId="0" fontId="18" fillId="0" borderId="0" xfId="0" applyFont="1" applyFill="1" applyBorder="1" applyProtection="1"/>
    <xf numFmtId="0" fontId="0" fillId="0" borderId="0" xfId="0" applyFont="1" applyBorder="1" applyProtection="1"/>
    <xf numFmtId="0" fontId="15" fillId="0" borderId="0" xfId="0" applyFont="1" applyProtection="1"/>
    <xf numFmtId="0" fontId="15" fillId="0" borderId="0" xfId="0" applyFont="1" applyAlignment="1" applyProtection="1">
      <alignment horizontal="center" vertical="center"/>
    </xf>
    <xf numFmtId="0" fontId="19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5" fillId="0" borderId="0" xfId="0" applyFont="1" applyAlignment="1" applyProtection="1">
      <alignment horizontal="right" vertical="center"/>
    </xf>
    <xf numFmtId="0" fontId="22" fillId="0" borderId="0" xfId="0" applyFont="1" applyAlignment="1" applyProtection="1">
      <alignment horizontal="left"/>
    </xf>
    <xf numFmtId="0" fontId="0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22" fillId="0" borderId="0" xfId="0" applyFont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12" borderId="0" xfId="0" applyFont="1" applyFill="1" applyAlignment="1" applyProtection="1">
      <alignment vertical="center"/>
    </xf>
    <xf numFmtId="0" fontId="23" fillId="12" borderId="0" xfId="0" applyFont="1" applyFill="1" applyAlignment="1" applyProtection="1">
      <alignment horizontal="center" vertical="center"/>
    </xf>
    <xf numFmtId="0" fontId="24" fillId="12" borderId="0" xfId="0" applyFont="1" applyFill="1" applyBorder="1" applyAlignment="1" applyProtection="1">
      <alignment horizontal="left" vertical="center"/>
    </xf>
    <xf numFmtId="0" fontId="24" fillId="12" borderId="0" xfId="0" applyFont="1" applyFill="1" applyBorder="1" applyAlignment="1" applyProtection="1">
      <alignment vertical="center"/>
    </xf>
    <xf numFmtId="0" fontId="24" fillId="12" borderId="0" xfId="0" applyFont="1" applyFill="1" applyBorder="1" applyAlignment="1" applyProtection="1">
      <alignment horizontal="center" vertical="center"/>
    </xf>
    <xf numFmtId="0" fontId="24" fillId="0" borderId="0" xfId="0" applyFont="1" applyFill="1" applyBorder="1" applyAlignment="1" applyProtection="1">
      <alignment vertical="center"/>
    </xf>
    <xf numFmtId="0" fontId="24" fillId="0" borderId="0" xfId="0" applyFont="1" applyFill="1" applyBorder="1" applyAlignment="1" applyProtection="1">
      <alignment horizontal="center" vertical="center"/>
    </xf>
    <xf numFmtId="0" fontId="24" fillId="0" borderId="0" xfId="0" applyFont="1" applyBorder="1" applyProtection="1"/>
    <xf numFmtId="0" fontId="24" fillId="0" borderId="0" xfId="0" applyFont="1" applyBorder="1" applyAlignment="1" applyProtection="1">
      <alignment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Protection="1"/>
    <xf numFmtId="0" fontId="25" fillId="0" borderId="0" xfId="0" applyFont="1" applyFill="1" applyBorder="1" applyProtection="1"/>
    <xf numFmtId="0" fontId="26" fillId="0" borderId="0" xfId="0" applyFont="1" applyProtection="1"/>
    <xf numFmtId="0" fontId="24" fillId="0" borderId="0" xfId="0" applyFont="1" applyAlignment="1" applyProtection="1">
      <alignment vertical="center"/>
    </xf>
    <xf numFmtId="0" fontId="27" fillId="16" borderId="9" xfId="0" applyFont="1" applyFill="1" applyBorder="1" applyAlignment="1" applyProtection="1">
      <alignment horizontal="center" vertical="center"/>
    </xf>
    <xf numFmtId="0" fontId="27" fillId="16" borderId="10" xfId="0" applyFont="1" applyFill="1" applyBorder="1" applyAlignment="1" applyProtection="1">
      <alignment vertical="center"/>
    </xf>
    <xf numFmtId="3" fontId="27" fillId="16" borderId="10" xfId="0" applyNumberFormat="1" applyFont="1" applyFill="1" applyBorder="1" applyAlignment="1" applyProtection="1">
      <alignment horizontal="center" vertical="center"/>
    </xf>
    <xf numFmtId="3" fontId="27" fillId="16" borderId="11" xfId="0" applyNumberFormat="1" applyFont="1" applyFill="1" applyBorder="1" applyAlignment="1" applyProtection="1">
      <alignment horizontal="center" vertical="center"/>
    </xf>
    <xf numFmtId="0" fontId="28" fillId="0" borderId="0" xfId="0" applyFont="1" applyFill="1" applyBorder="1" applyAlignment="1" applyProtection="1">
      <alignment vertical="center"/>
    </xf>
    <xf numFmtId="0" fontId="23" fillId="0" borderId="0" xfId="0" applyFont="1" applyBorder="1" applyAlignment="1" applyProtection="1">
      <alignment vertical="center"/>
    </xf>
    <xf numFmtId="0" fontId="29" fillId="0" borderId="12" xfId="0" applyFont="1" applyBorder="1" applyAlignment="1" applyProtection="1">
      <alignment horizontal="center" textRotation="90"/>
    </xf>
    <xf numFmtId="0" fontId="30" fillId="0" borderId="0" xfId="0" applyFont="1" applyBorder="1" applyAlignment="1" applyProtection="1">
      <alignment horizontal="center" vertical="center" wrapText="1"/>
    </xf>
    <xf numFmtId="0" fontId="30" fillId="0" borderId="10" xfId="0" applyFont="1" applyBorder="1" applyAlignment="1" applyProtection="1">
      <alignment horizontal="center" vertical="center" wrapText="1"/>
    </xf>
    <xf numFmtId="0" fontId="29" fillId="0" borderId="13" xfId="0" applyFont="1" applyBorder="1" applyAlignment="1" applyProtection="1">
      <alignment horizontal="center" textRotation="90"/>
    </xf>
    <xf numFmtId="0" fontId="31" fillId="0" borderId="0" xfId="0" applyFont="1" applyFill="1" applyBorder="1" applyAlignment="1" applyProtection="1">
      <alignment vertical="top" textRotation="90" wrapText="1"/>
    </xf>
    <xf numFmtId="0" fontId="29" fillId="0" borderId="0" xfId="0" applyFont="1" applyBorder="1" applyAlignment="1" applyProtection="1">
      <alignment vertical="top" textRotation="90" wrapText="1"/>
    </xf>
    <xf numFmtId="0" fontId="0" fillId="0" borderId="12" xfId="0" applyFont="1" applyFill="1" applyBorder="1" applyAlignment="1" applyProtection="1">
      <alignment horizontal="center"/>
    </xf>
    <xf numFmtId="0" fontId="32" fillId="12" borderId="14" xfId="0" applyFont="1" applyFill="1" applyBorder="1" applyAlignment="1" applyProtection="1">
      <alignment horizontal="left" vertical="center"/>
    </xf>
    <xf numFmtId="0" fontId="29" fillId="12" borderId="15" xfId="0" applyFont="1" applyFill="1" applyBorder="1" applyAlignment="1" applyProtection="1">
      <alignment horizontal="left" vertical="center"/>
    </xf>
    <xf numFmtId="0" fontId="30" fillId="12" borderId="15" xfId="0" applyFont="1" applyFill="1" applyBorder="1" applyAlignment="1" applyProtection="1">
      <alignment horizontal="center" vertical="center" wrapText="1"/>
    </xf>
    <xf numFmtId="0" fontId="30" fillId="12" borderId="16" xfId="0" applyFont="1" applyFill="1" applyBorder="1" applyAlignment="1" applyProtection="1">
      <alignment horizontal="center" vertical="center" wrapText="1"/>
    </xf>
    <xf numFmtId="0" fontId="32" fillId="12" borderId="15" xfId="0" applyFont="1" applyFill="1" applyBorder="1" applyAlignment="1" applyProtection="1">
      <alignment horizontal="left" vertical="center"/>
    </xf>
    <xf numFmtId="0" fontId="29" fillId="12" borderId="16" xfId="0" applyFont="1" applyFill="1" applyBorder="1" applyAlignment="1" applyProtection="1">
      <alignment horizontal="center" vertical="center" wrapText="1"/>
    </xf>
    <xf numFmtId="0" fontId="0" fillId="0" borderId="17" xfId="0" applyFont="1" applyFill="1" applyBorder="1" applyAlignment="1" applyProtection="1">
      <alignment horizontal="center"/>
    </xf>
    <xf numFmtId="0" fontId="0" fillId="0" borderId="0" xfId="0" applyFont="1" applyFill="1" applyBorder="1" applyProtection="1"/>
    <xf numFmtId="0" fontId="0" fillId="12" borderId="18" xfId="0" applyFont="1" applyFill="1" applyBorder="1" applyAlignment="1" applyProtection="1">
      <alignment horizontal="left" vertical="center"/>
    </xf>
    <xf numFmtId="0" fontId="29" fillId="12" borderId="0" xfId="0" applyFont="1" applyFill="1" applyBorder="1" applyAlignment="1" applyProtection="1">
      <alignment horizontal="left" vertical="center"/>
    </xf>
    <xf numFmtId="0" fontId="30" fillId="12" borderId="0" xfId="0" applyFont="1" applyFill="1" applyBorder="1" applyAlignment="1" applyProtection="1">
      <alignment horizontal="center" vertical="center" wrapText="1"/>
    </xf>
    <xf numFmtId="0" fontId="30" fillId="12" borderId="19" xfId="0" applyFont="1" applyFill="1" applyBorder="1" applyAlignment="1" applyProtection="1">
      <alignment horizontal="center" vertical="center" wrapText="1"/>
    </xf>
    <xf numFmtId="0" fontId="32" fillId="12" borderId="0" xfId="0" applyFont="1" applyFill="1" applyBorder="1" applyAlignment="1" applyProtection="1">
      <alignment horizontal="left" vertical="center"/>
    </xf>
    <xf numFmtId="0" fontId="29" fillId="12" borderId="19" xfId="0" applyFont="1" applyFill="1" applyBorder="1" applyAlignment="1" applyProtection="1">
      <alignment horizontal="center" vertical="center" wrapText="1"/>
    </xf>
    <xf numFmtId="0" fontId="34" fillId="12" borderId="18" xfId="0" applyFont="1" applyFill="1" applyBorder="1" applyAlignment="1" applyProtection="1">
      <alignment vertical="center"/>
    </xf>
    <xf numFmtId="0" fontId="29" fillId="12" borderId="0" xfId="0" applyFont="1" applyFill="1" applyBorder="1" applyAlignment="1" applyProtection="1">
      <alignment horizontal="center" vertical="center" wrapText="1"/>
    </xf>
    <xf numFmtId="49" fontId="35" fillId="12" borderId="20" xfId="0" applyNumberFormat="1" applyFont="1" applyFill="1" applyBorder="1" applyAlignment="1" applyProtection="1">
      <alignment horizontal="left" vertical="center"/>
    </xf>
    <xf numFmtId="0" fontId="35" fillId="12" borderId="21" xfId="0" applyFont="1" applyFill="1" applyBorder="1" applyAlignment="1" applyProtection="1">
      <alignment horizontal="left" vertical="center"/>
    </xf>
    <xf numFmtId="0" fontId="35" fillId="12" borderId="21" xfId="0" applyFont="1" applyFill="1" applyBorder="1" applyAlignment="1" applyProtection="1">
      <alignment horizontal="center" vertical="center" wrapText="1"/>
    </xf>
    <xf numFmtId="0" fontId="35" fillId="12" borderId="22" xfId="0" applyFont="1" applyFill="1" applyBorder="1" applyAlignment="1" applyProtection="1">
      <alignment horizontal="center" vertical="center" wrapText="1"/>
    </xf>
    <xf numFmtId="0" fontId="30" fillId="12" borderId="21" xfId="0" applyFont="1" applyFill="1" applyBorder="1" applyAlignment="1" applyProtection="1">
      <alignment horizontal="center" vertical="center" wrapText="1"/>
    </xf>
    <xf numFmtId="0" fontId="35" fillId="12" borderId="20" xfId="0" applyFont="1" applyFill="1" applyBorder="1" applyAlignment="1" applyProtection="1">
      <alignment horizontal="left" vertical="center"/>
    </xf>
    <xf numFmtId="0" fontId="30" fillId="12" borderId="22" xfId="0" applyFont="1" applyFill="1" applyBorder="1" applyAlignment="1" applyProtection="1">
      <alignment horizontal="center" vertical="center" wrapText="1"/>
    </xf>
    <xf numFmtId="0" fontId="29" fillId="12" borderId="21" xfId="0" applyFont="1" applyFill="1" applyBorder="1" applyAlignment="1" applyProtection="1">
      <alignment horizontal="left" vertical="center"/>
    </xf>
    <xf numFmtId="0" fontId="29" fillId="12" borderId="22" xfId="0" applyFont="1" applyFill="1" applyBorder="1" applyAlignment="1" applyProtection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/>
    </xf>
    <xf numFmtId="3" fontId="37" fillId="0" borderId="23" xfId="0" applyNumberFormat="1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vertical="center"/>
    </xf>
    <xf numFmtId="0" fontId="0" fillId="0" borderId="0" xfId="0" applyFont="1" applyFill="1" applyBorder="1" applyAlignment="1" applyProtection="1">
      <alignment vertical="center"/>
    </xf>
    <xf numFmtId="0" fontId="29" fillId="0" borderId="24" xfId="0" applyFont="1" applyFill="1" applyBorder="1" applyAlignment="1" applyProtection="1">
      <alignment horizontal="left" vertical="center"/>
    </xf>
    <xf numFmtId="3" fontId="16" fillId="5" borderId="26" xfId="0" applyNumberFormat="1" applyFont="1" applyFill="1" applyBorder="1" applyAlignment="1" applyProtection="1">
      <alignment horizontal="right" vertical="center"/>
      <protection locked="0"/>
    </xf>
    <xf numFmtId="3" fontId="37" fillId="0" borderId="27" xfId="0" applyNumberFormat="1" applyFont="1" applyFill="1" applyBorder="1" applyAlignment="1" applyProtection="1">
      <alignment horizontal="left" vertical="center"/>
    </xf>
    <xf numFmtId="3" fontId="16" fillId="0" borderId="28" xfId="0" applyNumberFormat="1" applyFont="1" applyFill="1" applyBorder="1" applyAlignment="1" applyProtection="1">
      <alignment horizontal="right" vertical="center"/>
    </xf>
    <xf numFmtId="0" fontId="29" fillId="0" borderId="29" xfId="0" applyFont="1" applyFill="1" applyBorder="1" applyAlignment="1" applyProtection="1">
      <alignment horizontal="left" vertical="center"/>
    </xf>
    <xf numFmtId="3" fontId="16" fillId="5" borderId="32" xfId="0" applyNumberFormat="1" applyFont="1" applyFill="1" applyBorder="1" applyAlignment="1" applyProtection="1">
      <alignment horizontal="right" vertical="center"/>
      <protection locked="0"/>
    </xf>
    <xf numFmtId="3" fontId="37" fillId="0" borderId="22" xfId="0" applyNumberFormat="1" applyFont="1" applyFill="1" applyBorder="1" applyAlignment="1" applyProtection="1">
      <alignment horizontal="left" vertical="center"/>
    </xf>
    <xf numFmtId="3" fontId="37" fillId="17" borderId="33" xfId="0" applyNumberFormat="1" applyFont="1" applyFill="1" applyBorder="1" applyAlignment="1" applyProtection="1">
      <alignment horizontal="left" vertical="center"/>
    </xf>
    <xf numFmtId="3" fontId="37" fillId="0" borderId="34" xfId="0" applyNumberFormat="1" applyFont="1" applyFill="1" applyBorder="1" applyAlignment="1" applyProtection="1">
      <alignment horizontal="left" vertical="center"/>
    </xf>
    <xf numFmtId="3" fontId="16" fillId="0" borderId="32" xfId="0" applyNumberFormat="1" applyFont="1" applyFill="1" applyBorder="1" applyAlignment="1" applyProtection="1">
      <alignment horizontal="right" vertical="center"/>
    </xf>
    <xf numFmtId="0" fontId="0" fillId="0" borderId="13" xfId="0" applyFont="1" applyFill="1" applyBorder="1" applyAlignment="1" applyProtection="1">
      <alignment horizontal="center" vertical="center"/>
    </xf>
    <xf numFmtId="0" fontId="0" fillId="0" borderId="12" xfId="0" applyFont="1" applyBorder="1" applyAlignment="1" applyProtection="1">
      <alignment horizontal="center" vertical="center"/>
    </xf>
    <xf numFmtId="3" fontId="29" fillId="0" borderId="0" xfId="0" applyNumberFormat="1" applyFont="1" applyBorder="1" applyAlignment="1" applyProtection="1">
      <alignment horizontal="center" vertical="center"/>
    </xf>
    <xf numFmtId="9" fontId="32" fillId="0" borderId="0" xfId="15" applyFont="1" applyFill="1" applyBorder="1" applyAlignment="1" applyProtection="1">
      <alignment horizontal="center" vertical="center"/>
    </xf>
    <xf numFmtId="3" fontId="32" fillId="0" borderId="0" xfId="0" applyNumberFormat="1" applyFont="1" applyBorder="1" applyAlignment="1" applyProtection="1">
      <alignment horizontal="center" vertical="center"/>
    </xf>
    <xf numFmtId="3" fontId="32" fillId="0" borderId="0" xfId="0" applyNumberFormat="1" applyFont="1" applyBorder="1" applyAlignment="1" applyProtection="1">
      <alignment horizontal="right" vertical="center"/>
    </xf>
    <xf numFmtId="3" fontId="23" fillId="0" borderId="0" xfId="0" applyNumberFormat="1" applyFont="1" applyBorder="1" applyAlignment="1" applyProtection="1">
      <alignment horizontal="right" vertical="center"/>
    </xf>
    <xf numFmtId="3" fontId="38" fillId="0" borderId="35" xfId="0" applyNumberFormat="1" applyFont="1" applyBorder="1" applyAlignment="1" applyProtection="1">
      <alignment horizontal="right" vertical="center"/>
    </xf>
    <xf numFmtId="3" fontId="32" fillId="0" borderId="36" xfId="0" applyNumberFormat="1" applyFont="1" applyBorder="1" applyAlignment="1" applyProtection="1">
      <alignment horizontal="left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25" xfId="0" applyFont="1" applyBorder="1" applyProtection="1"/>
    <xf numFmtId="0" fontId="0" fillId="0" borderId="37" xfId="0" applyFont="1" applyBorder="1" applyAlignment="1" applyProtection="1">
      <alignment horizontal="center" vertical="center"/>
    </xf>
    <xf numFmtId="0" fontId="0" fillId="0" borderId="38" xfId="0" applyFont="1" applyBorder="1" applyProtection="1"/>
    <xf numFmtId="0" fontId="0" fillId="0" borderId="0" xfId="0" applyFont="1" applyBorder="1" applyAlignment="1" applyProtection="1">
      <alignment horizontal="center" vertical="center"/>
    </xf>
    <xf numFmtId="0" fontId="0" fillId="0" borderId="13" xfId="0" applyFont="1" applyBorder="1" applyAlignment="1" applyProtection="1">
      <alignment horizontal="center" vertical="center"/>
    </xf>
    <xf numFmtId="0" fontId="27" fillId="16" borderId="17" xfId="0" applyFont="1" applyFill="1" applyBorder="1" applyAlignment="1" applyProtection="1">
      <alignment horizontal="center" vertical="center"/>
    </xf>
    <xf numFmtId="0" fontId="27" fillId="16" borderId="0" xfId="0" applyFont="1" applyFill="1" applyBorder="1" applyAlignment="1" applyProtection="1">
      <alignment vertical="center"/>
    </xf>
    <xf numFmtId="3" fontId="39" fillId="16" borderId="0" xfId="0" applyNumberFormat="1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vertical="center"/>
    </xf>
    <xf numFmtId="0" fontId="29" fillId="0" borderId="0" xfId="0" applyFont="1" applyBorder="1" applyAlignment="1" applyProtection="1">
      <alignment vertical="center"/>
    </xf>
    <xf numFmtId="0" fontId="39" fillId="0" borderId="12" xfId="0" applyFont="1" applyFill="1" applyBorder="1" applyAlignment="1" applyProtection="1">
      <alignment horizontal="center" vertical="center"/>
    </xf>
    <xf numFmtId="3" fontId="39" fillId="0" borderId="0" xfId="0" applyNumberFormat="1" applyFont="1" applyFill="1" applyBorder="1" applyAlignment="1" applyProtection="1">
      <alignment horizontal="center" vertical="center"/>
    </xf>
    <xf numFmtId="0" fontId="29" fillId="0" borderId="0" xfId="0" applyFont="1" applyBorder="1" applyAlignment="1" applyProtection="1">
      <alignment vertical="center" textRotation="90" wrapText="1"/>
    </xf>
    <xf numFmtId="0" fontId="34" fillId="0" borderId="0" xfId="0" applyFont="1" applyFill="1" applyBorder="1" applyAlignment="1" applyProtection="1">
      <alignment horizontal="left" vertical="center"/>
    </xf>
    <xf numFmtId="0" fontId="32" fillId="0" borderId="14" xfId="0" applyFont="1" applyFill="1" applyBorder="1" applyAlignment="1" applyProtection="1">
      <alignment horizontal="center" vertical="center"/>
    </xf>
    <xf numFmtId="0" fontId="37" fillId="0" borderId="15" xfId="0" applyFont="1" applyBorder="1" applyAlignment="1" applyProtection="1">
      <alignment vertical="center"/>
    </xf>
    <xf numFmtId="0" fontId="30" fillId="0" borderId="21" xfId="0" applyFont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center" vertical="center" wrapText="1"/>
    </xf>
    <xf numFmtId="0" fontId="32" fillId="0" borderId="0" xfId="0" applyFont="1" applyBorder="1" applyAlignment="1" applyProtection="1">
      <alignment horizontal="center" vertical="center" wrapText="1"/>
    </xf>
    <xf numFmtId="0" fontId="0" fillId="12" borderId="15" xfId="0" applyFont="1" applyFill="1" applyBorder="1" applyAlignment="1" applyProtection="1">
      <alignment vertical="center"/>
    </xf>
    <xf numFmtId="0" fontId="0" fillId="12" borderId="16" xfId="0" applyFont="1" applyFill="1" applyBorder="1" applyAlignment="1" applyProtection="1">
      <alignment vertical="center"/>
    </xf>
    <xf numFmtId="0" fontId="0" fillId="12" borderId="21" xfId="0" applyFont="1" applyFill="1" applyBorder="1" applyAlignment="1" applyProtection="1">
      <alignment vertical="center"/>
    </xf>
    <xf numFmtId="0" fontId="0" fillId="12" borderId="22" xfId="0" applyFont="1" applyFill="1" applyBorder="1" applyAlignment="1" applyProtection="1">
      <alignment vertical="center"/>
    </xf>
    <xf numFmtId="3" fontId="37" fillId="0" borderId="38" xfId="0" applyNumberFormat="1" applyFont="1" applyFill="1" applyBorder="1" applyAlignment="1" applyProtection="1">
      <alignment horizontal="left" vertical="center"/>
    </xf>
    <xf numFmtId="4" fontId="16" fillId="5" borderId="20" xfId="0" applyNumberFormat="1" applyFont="1" applyFill="1" applyBorder="1" applyAlignment="1" applyProtection="1">
      <alignment horizontal="right" vertical="center"/>
      <protection locked="0"/>
    </xf>
    <xf numFmtId="0" fontId="29" fillId="12" borderId="16" xfId="0" applyFont="1" applyFill="1" applyBorder="1" applyAlignment="1" applyProtection="1">
      <alignment horizontal="left" vertical="center"/>
    </xf>
    <xf numFmtId="0" fontId="29" fillId="12" borderId="22" xfId="0" applyFont="1" applyFill="1" applyBorder="1" applyAlignment="1" applyProtection="1">
      <alignment horizontal="left" vertical="center"/>
    </xf>
    <xf numFmtId="0" fontId="29" fillId="0" borderId="39" xfId="0" applyFont="1" applyFill="1" applyBorder="1" applyAlignment="1" applyProtection="1">
      <alignment horizontal="left" vertical="center"/>
    </xf>
    <xf numFmtId="0" fontId="29" fillId="0" borderId="18" xfId="0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horizontal="center" vertical="center"/>
    </xf>
    <xf numFmtId="3" fontId="32" fillId="0" borderId="19" xfId="0" applyNumberFormat="1" applyFont="1" applyFill="1" applyBorder="1" applyAlignment="1" applyProtection="1">
      <alignment horizontal="right" vertical="center"/>
    </xf>
    <xf numFmtId="165" fontId="38" fillId="0" borderId="20" xfId="0" applyNumberFormat="1" applyFont="1" applyFill="1" applyBorder="1" applyAlignment="1" applyProtection="1">
      <alignment horizontal="right" vertical="center"/>
    </xf>
    <xf numFmtId="3" fontId="32" fillId="0" borderId="40" xfId="0" applyNumberFormat="1" applyFont="1" applyFill="1" applyBorder="1" applyAlignment="1" applyProtection="1">
      <alignment horizontal="left" vertical="center"/>
    </xf>
    <xf numFmtId="165" fontId="38" fillId="0" borderId="35" xfId="0" applyNumberFormat="1" applyFont="1" applyFill="1" applyBorder="1" applyAlignment="1" applyProtection="1">
      <alignment horizontal="right" vertical="center"/>
    </xf>
    <xf numFmtId="3" fontId="32" fillId="0" borderId="0" xfId="0" applyNumberFormat="1" applyFont="1" applyFill="1" applyBorder="1" applyAlignment="1" applyProtection="1">
      <alignment horizontal="left" vertical="center"/>
    </xf>
    <xf numFmtId="3" fontId="32" fillId="0" borderId="19" xfId="0" applyNumberFormat="1" applyFont="1" applyFill="1" applyBorder="1" applyAlignment="1" applyProtection="1">
      <alignment horizontal="left" vertical="center"/>
    </xf>
    <xf numFmtId="0" fontId="42" fillId="12" borderId="15" xfId="0" applyFont="1" applyFill="1" applyBorder="1" applyAlignment="1" applyProtection="1">
      <alignment vertical="center"/>
    </xf>
    <xf numFmtId="0" fontId="0" fillId="12" borderId="20" xfId="0" applyFont="1" applyFill="1" applyBorder="1" applyAlignment="1" applyProtection="1">
      <alignment vertical="center"/>
    </xf>
    <xf numFmtId="0" fontId="42" fillId="12" borderId="21" xfId="0" applyFont="1" applyFill="1" applyBorder="1" applyAlignment="1" applyProtection="1">
      <alignment vertical="center"/>
    </xf>
    <xf numFmtId="4" fontId="16" fillId="0" borderId="26" xfId="0" applyNumberFormat="1" applyFont="1" applyFill="1" applyBorder="1" applyAlignment="1" applyProtection="1">
      <alignment horizontal="right" vertical="center"/>
    </xf>
    <xf numFmtId="0" fontId="29" fillId="0" borderId="20" xfId="0" applyFont="1" applyFill="1" applyBorder="1" applyAlignment="1" applyProtection="1">
      <alignment horizontal="left" vertical="center"/>
    </xf>
    <xf numFmtId="0" fontId="32" fillId="0" borderId="21" xfId="0" applyFont="1" applyFill="1" applyBorder="1" applyAlignment="1" applyProtection="1">
      <alignment horizontal="center" vertical="center"/>
    </xf>
    <xf numFmtId="3" fontId="32" fillId="0" borderId="22" xfId="0" applyNumberFormat="1" applyFont="1" applyFill="1" applyBorder="1" applyAlignment="1" applyProtection="1">
      <alignment horizontal="right" vertical="center"/>
    </xf>
    <xf numFmtId="4" fontId="38" fillId="0" borderId="20" xfId="0" applyNumberFormat="1" applyFont="1" applyFill="1" applyBorder="1" applyAlignment="1" applyProtection="1">
      <alignment horizontal="right" vertical="center"/>
    </xf>
    <xf numFmtId="3" fontId="32" fillId="0" borderId="22" xfId="0" applyNumberFormat="1" applyFont="1" applyFill="1" applyBorder="1" applyAlignment="1" applyProtection="1">
      <alignment horizontal="left" vertical="center"/>
    </xf>
    <xf numFmtId="0" fontId="32" fillId="0" borderId="41" xfId="0" applyFont="1" applyFill="1" applyBorder="1" applyAlignment="1" applyProtection="1">
      <alignment horizontal="center" vertical="center"/>
    </xf>
    <xf numFmtId="3" fontId="32" fillId="0" borderId="34" xfId="0" applyNumberFormat="1" applyFont="1" applyFill="1" applyBorder="1" applyAlignment="1" applyProtection="1">
      <alignment horizontal="right" vertical="center"/>
    </xf>
    <xf numFmtId="3" fontId="32" fillId="0" borderId="26" xfId="0" applyNumberFormat="1" applyFont="1" applyFill="1" applyBorder="1" applyAlignment="1" applyProtection="1">
      <alignment horizontal="center" vertical="center"/>
    </xf>
    <xf numFmtId="3" fontId="32" fillId="0" borderId="37" xfId="0" applyNumberFormat="1" applyFont="1" applyFill="1" applyBorder="1" applyAlignment="1" applyProtection="1">
      <alignment horizontal="center" vertical="center"/>
    </xf>
    <xf numFmtId="3" fontId="32" fillId="0" borderId="35" xfId="0" applyNumberFormat="1" applyFont="1" applyFill="1" applyBorder="1" applyAlignment="1" applyProtection="1">
      <alignment horizontal="center" vertical="center"/>
    </xf>
    <xf numFmtId="3" fontId="32" fillId="0" borderId="36" xfId="0" applyNumberFormat="1" applyFont="1" applyFill="1" applyBorder="1" applyAlignment="1" applyProtection="1">
      <alignment horizontal="center" vertical="center"/>
    </xf>
    <xf numFmtId="3" fontId="32" fillId="0" borderId="38" xfId="0" applyNumberFormat="1" applyFont="1" applyFill="1" applyBorder="1" applyAlignment="1" applyProtection="1">
      <alignment horizontal="center" vertical="center"/>
    </xf>
    <xf numFmtId="0" fontId="30" fillId="12" borderId="42" xfId="0" applyFont="1" applyFill="1" applyBorder="1" applyAlignment="1" applyProtection="1">
      <alignment horizontal="center" vertical="center" wrapText="1"/>
    </xf>
    <xf numFmtId="0" fontId="29" fillId="12" borderId="15" xfId="0" applyFont="1" applyFill="1" applyBorder="1" applyAlignment="1" applyProtection="1">
      <alignment horizontal="center" vertical="center" wrapText="1"/>
    </xf>
    <xf numFmtId="0" fontId="43" fillId="12" borderId="21" xfId="0" applyFont="1" applyFill="1" applyBorder="1" applyAlignment="1" applyProtection="1">
      <alignment horizontal="left" vertical="center"/>
    </xf>
    <xf numFmtId="0" fontId="29" fillId="0" borderId="41" xfId="0" applyFont="1" applyFill="1" applyBorder="1" applyAlignment="1" applyProtection="1">
      <alignment horizontal="center" vertical="center"/>
    </xf>
    <xf numFmtId="3" fontId="38" fillId="0" borderId="35" xfId="0" applyNumberFormat="1" applyFont="1" applyFill="1" applyBorder="1" applyAlignment="1" applyProtection="1">
      <alignment horizontal="right" vertical="center"/>
    </xf>
    <xf numFmtId="3" fontId="32" fillId="0" borderId="36" xfId="0" applyNumberFormat="1" applyFont="1" applyFill="1" applyBorder="1" applyAlignment="1" applyProtection="1">
      <alignment horizontal="left" vertical="center"/>
    </xf>
    <xf numFmtId="3" fontId="29" fillId="0" borderId="0" xfId="0" applyNumberFormat="1" applyFont="1" applyBorder="1" applyAlignment="1" applyProtection="1">
      <alignment horizontal="right" vertical="center"/>
    </xf>
    <xf numFmtId="3" fontId="23" fillId="0" borderId="0" xfId="0" applyNumberFormat="1" applyFont="1" applyFill="1" applyBorder="1" applyAlignment="1" applyProtection="1">
      <alignment horizontal="right" vertical="center"/>
    </xf>
    <xf numFmtId="0" fontId="0" fillId="0" borderId="10" xfId="0" applyFont="1" applyBorder="1" applyProtection="1"/>
    <xf numFmtId="0" fontId="0" fillId="0" borderId="10" xfId="0" applyFont="1" applyBorder="1" applyAlignment="1" applyProtection="1">
      <alignment horizontal="center" vertical="center"/>
    </xf>
    <xf numFmtId="3" fontId="39" fillId="16" borderId="10" xfId="0" applyNumberFormat="1" applyFont="1" applyFill="1" applyBorder="1" applyAlignment="1" applyProtection="1">
      <alignment horizontal="center" vertical="center"/>
    </xf>
    <xf numFmtId="3" fontId="27" fillId="18" borderId="14" xfId="0" applyNumberFormat="1" applyFont="1" applyFill="1" applyBorder="1" applyAlignment="1" applyProtection="1">
      <alignment horizontal="left" vertical="center"/>
    </xf>
    <xf numFmtId="3" fontId="39" fillId="18" borderId="15" xfId="0" applyNumberFormat="1" applyFont="1" applyFill="1" applyBorder="1" applyAlignment="1" applyProtection="1">
      <alignment horizontal="center" vertical="center"/>
    </xf>
    <xf numFmtId="3" fontId="39" fillId="18" borderId="16" xfId="0" applyNumberFormat="1" applyFont="1" applyFill="1" applyBorder="1" applyAlignment="1" applyProtection="1">
      <alignment horizontal="center" vertical="center"/>
    </xf>
    <xf numFmtId="0" fontId="39" fillId="0" borderId="13" xfId="0" applyFont="1" applyFill="1" applyBorder="1" applyAlignment="1" applyProtection="1">
      <alignment horizontal="center" vertical="center"/>
    </xf>
    <xf numFmtId="0" fontId="29" fillId="12" borderId="21" xfId="0" applyFont="1" applyFill="1" applyBorder="1" applyAlignment="1" applyProtection="1">
      <alignment horizontal="left" vertical="center" wrapText="1"/>
    </xf>
    <xf numFmtId="0" fontId="0" fillId="12" borderId="21" xfId="0" applyFont="1" applyFill="1" applyBorder="1" applyAlignment="1" applyProtection="1">
      <alignment vertical="center" wrapText="1"/>
    </xf>
    <xf numFmtId="0" fontId="0" fillId="12" borderId="22" xfId="0" applyFont="1" applyFill="1" applyBorder="1" applyAlignment="1" applyProtection="1">
      <alignment vertical="center" wrapText="1"/>
    </xf>
    <xf numFmtId="3" fontId="37" fillId="0" borderId="0" xfId="0" applyNumberFormat="1" applyFont="1" applyFill="1" applyBorder="1" applyAlignment="1" applyProtection="1">
      <alignment horizontal="left" vertical="center"/>
    </xf>
    <xf numFmtId="3" fontId="37" fillId="0" borderId="19" xfId="0" applyNumberFormat="1" applyFont="1" applyFill="1" applyBorder="1" applyAlignment="1" applyProtection="1">
      <alignment horizontal="left" vertical="center"/>
    </xf>
    <xf numFmtId="166" fontId="16" fillId="5" borderId="26" xfId="0" applyNumberFormat="1" applyFont="1" applyFill="1" applyBorder="1" applyAlignment="1" applyProtection="1">
      <alignment horizontal="right" vertical="center"/>
      <protection locked="0"/>
    </xf>
    <xf numFmtId="0" fontId="29" fillId="0" borderId="43" xfId="0" applyFont="1" applyFill="1" applyBorder="1" applyAlignment="1" applyProtection="1">
      <alignment horizontal="left" vertical="center"/>
    </xf>
    <xf numFmtId="3" fontId="0" fillId="0" borderId="0" xfId="0" applyNumberFormat="1" applyFont="1" applyFill="1" applyBorder="1" applyAlignment="1" applyProtection="1">
      <alignment horizontal="left" vertical="center"/>
    </xf>
    <xf numFmtId="3" fontId="37" fillId="0" borderId="0" xfId="0" applyNumberFormat="1" applyFont="1" applyFill="1" applyBorder="1" applyAlignment="1" applyProtection="1">
      <alignment horizontal="right" vertical="center"/>
    </xf>
    <xf numFmtId="0" fontId="29" fillId="0" borderId="18" xfId="0" applyFont="1" applyBorder="1" applyAlignment="1" applyProtection="1">
      <alignment vertical="center" textRotation="90" wrapText="1"/>
    </xf>
    <xf numFmtId="0" fontId="30" fillId="0" borderId="20" xfId="0" applyFont="1" applyBorder="1" applyAlignment="1" applyProtection="1">
      <alignment horizontal="center" vertical="center" wrapText="1"/>
    </xf>
    <xf numFmtId="0" fontId="32" fillId="12" borderId="14" xfId="0" applyFont="1" applyFill="1" applyBorder="1" applyAlignment="1" applyProtection="1">
      <alignment vertical="center"/>
    </xf>
    <xf numFmtId="3" fontId="36" fillId="0" borderId="38" xfId="0" applyNumberFormat="1" applyFont="1" applyFill="1" applyBorder="1" applyAlignment="1" applyProtection="1">
      <alignment horizontal="left" vertical="center"/>
    </xf>
    <xf numFmtId="0" fontId="29" fillId="0" borderId="10" xfId="0" applyFont="1" applyFill="1" applyBorder="1" applyAlignment="1" applyProtection="1">
      <alignment horizontal="center" vertical="center"/>
    </xf>
    <xf numFmtId="3" fontId="32" fillId="0" borderId="44" xfId="0" applyNumberFormat="1" applyFont="1" applyFill="1" applyBorder="1" applyAlignment="1" applyProtection="1">
      <alignment horizontal="right" vertical="center"/>
    </xf>
    <xf numFmtId="3" fontId="38" fillId="0" borderId="20" xfId="0" applyNumberFormat="1" applyFont="1" applyFill="1" applyBorder="1" applyAlignment="1" applyProtection="1">
      <alignment horizontal="right" vertical="center"/>
    </xf>
    <xf numFmtId="3" fontId="44" fillId="0" borderId="40" xfId="0" applyNumberFormat="1" applyFont="1" applyFill="1" applyBorder="1" applyAlignment="1" applyProtection="1">
      <alignment horizontal="left" vertical="center"/>
    </xf>
    <xf numFmtId="3" fontId="44" fillId="0" borderId="22" xfId="0" applyNumberFormat="1" applyFont="1" applyFill="1" applyBorder="1" applyAlignment="1" applyProtection="1">
      <alignment horizontal="left" vertical="center"/>
    </xf>
    <xf numFmtId="3" fontId="44" fillId="0" borderId="0" xfId="0" applyNumberFormat="1" applyFont="1" applyFill="1" applyBorder="1" applyAlignment="1" applyProtection="1">
      <alignment horizontal="left" vertical="center"/>
    </xf>
    <xf numFmtId="3" fontId="44" fillId="0" borderId="19" xfId="0" applyNumberFormat="1" applyFont="1" applyFill="1" applyBorder="1" applyAlignment="1" applyProtection="1">
      <alignment horizontal="left" vertical="center"/>
    </xf>
    <xf numFmtId="0" fontId="0" fillId="12" borderId="20" xfId="0" applyFont="1" applyFill="1" applyBorder="1" applyAlignment="1" applyProtection="1">
      <alignment horizontal="left" vertical="center"/>
    </xf>
    <xf numFmtId="3" fontId="37" fillId="0" borderId="16" xfId="0" applyNumberFormat="1" applyFont="1" applyFill="1" applyBorder="1" applyAlignment="1" applyProtection="1">
      <alignment horizontal="left" vertical="center"/>
    </xf>
    <xf numFmtId="3" fontId="37" fillId="0" borderId="11" xfId="0" applyNumberFormat="1" applyFont="1" applyFill="1" applyBorder="1" applyAlignment="1" applyProtection="1">
      <alignment horizontal="left" vertical="center"/>
    </xf>
    <xf numFmtId="3" fontId="32" fillId="0" borderId="16" xfId="0" applyNumberFormat="1" applyFont="1" applyFill="1" applyBorder="1" applyAlignment="1" applyProtection="1">
      <alignment horizontal="left" vertical="center"/>
    </xf>
    <xf numFmtId="4" fontId="38" fillId="0" borderId="35" xfId="0" applyNumberFormat="1" applyFont="1" applyFill="1" applyBorder="1" applyAlignment="1" applyProtection="1">
      <alignment horizontal="right" vertical="center"/>
    </xf>
    <xf numFmtId="3" fontId="29" fillId="0" borderId="20" xfId="0" applyNumberFormat="1" applyFont="1" applyBorder="1" applyAlignment="1" applyProtection="1">
      <alignment horizontal="center" vertical="center"/>
    </xf>
    <xf numFmtId="3" fontId="29" fillId="0" borderId="21" xfId="0" applyNumberFormat="1" applyFont="1" applyBorder="1" applyAlignment="1" applyProtection="1">
      <alignment horizontal="center" vertical="center"/>
    </xf>
    <xf numFmtId="165" fontId="29" fillId="0" borderId="21" xfId="0" applyNumberFormat="1" applyFont="1" applyBorder="1" applyAlignment="1" applyProtection="1">
      <alignment horizontal="center" vertical="center"/>
    </xf>
    <xf numFmtId="3" fontId="29" fillId="0" borderId="21" xfId="0" applyNumberFormat="1" applyFont="1" applyBorder="1" applyAlignment="1" applyProtection="1">
      <alignment horizontal="right" vertical="center"/>
    </xf>
    <xf numFmtId="3" fontId="23" fillId="0" borderId="21" xfId="0" applyNumberFormat="1" applyFont="1" applyFill="1" applyBorder="1" applyAlignment="1" applyProtection="1">
      <alignment horizontal="right" vertical="center"/>
    </xf>
    <xf numFmtId="3" fontId="32" fillId="0" borderId="21" xfId="0" applyNumberFormat="1" applyFont="1" applyFill="1" applyBorder="1" applyAlignment="1" applyProtection="1">
      <alignment horizontal="right" vertical="center"/>
    </xf>
    <xf numFmtId="0" fontId="0" fillId="0" borderId="45" xfId="0" applyFont="1" applyBorder="1" applyAlignment="1" applyProtection="1">
      <alignment horizontal="center" vertical="center"/>
    </xf>
    <xf numFmtId="3" fontId="29" fillId="0" borderId="10" xfId="0" applyNumberFormat="1" applyFont="1" applyBorder="1" applyAlignment="1" applyProtection="1">
      <alignment horizontal="center" vertical="center"/>
    </xf>
    <xf numFmtId="0" fontId="0" fillId="0" borderId="46" xfId="0" applyFont="1" applyBorder="1" applyAlignment="1" applyProtection="1">
      <alignment horizontal="center" vertical="center"/>
    </xf>
    <xf numFmtId="3" fontId="38" fillId="12" borderId="14" xfId="0" applyNumberFormat="1" applyFont="1" applyFill="1" applyBorder="1" applyAlignment="1" applyProtection="1">
      <alignment horizontal="left" vertical="center"/>
    </xf>
    <xf numFmtId="3" fontId="17" fillId="12" borderId="15" xfId="0" applyNumberFormat="1" applyFont="1" applyFill="1" applyBorder="1" applyAlignment="1" applyProtection="1">
      <alignment horizontal="center" vertical="center"/>
    </xf>
    <xf numFmtId="3" fontId="17" fillId="12" borderId="16" xfId="0" applyNumberFormat="1" applyFont="1" applyFill="1" applyBorder="1" applyAlignment="1" applyProtection="1">
      <alignment horizontal="center" vertical="center"/>
    </xf>
    <xf numFmtId="0" fontId="35" fillId="12" borderId="21" xfId="0" applyFont="1" applyFill="1" applyBorder="1" applyAlignment="1" applyProtection="1">
      <alignment horizontal="left" vertical="center" wrapText="1"/>
    </xf>
    <xf numFmtId="0" fontId="32" fillId="0" borderId="15" xfId="0" applyFont="1" applyFill="1" applyBorder="1" applyAlignment="1" applyProtection="1">
      <alignment horizontal="center" vertical="center"/>
    </xf>
    <xf numFmtId="3" fontId="32" fillId="0" borderId="15" xfId="0" applyNumberFormat="1" applyFont="1" applyFill="1" applyBorder="1" applyAlignment="1" applyProtection="1">
      <alignment horizontal="left" vertical="center"/>
    </xf>
    <xf numFmtId="3" fontId="37" fillId="0" borderId="15" xfId="0" applyNumberFormat="1" applyFont="1" applyFill="1" applyBorder="1" applyAlignment="1" applyProtection="1">
      <alignment horizontal="right" vertical="center"/>
    </xf>
    <xf numFmtId="3" fontId="36" fillId="0" borderId="15" xfId="0" applyNumberFormat="1" applyFont="1" applyFill="1" applyBorder="1" applyAlignment="1" applyProtection="1">
      <alignment horizontal="left" vertical="center"/>
    </xf>
    <xf numFmtId="3" fontId="37" fillId="0" borderId="15" xfId="0" applyNumberFormat="1" applyFont="1" applyFill="1" applyBorder="1" applyAlignment="1" applyProtection="1">
      <alignment horizontal="left" vertical="center"/>
    </xf>
    <xf numFmtId="0" fontId="29" fillId="0" borderId="21" xfId="0" applyFont="1" applyFill="1" applyBorder="1" applyAlignment="1" applyProtection="1">
      <alignment horizontal="center" vertical="center"/>
    </xf>
    <xf numFmtId="3" fontId="37" fillId="0" borderId="21" xfId="0" applyNumberFormat="1" applyFont="1" applyFill="1" applyBorder="1" applyAlignment="1" applyProtection="1">
      <alignment horizontal="right" vertical="center"/>
    </xf>
    <xf numFmtId="3" fontId="36" fillId="0" borderId="21" xfId="0" applyNumberFormat="1" applyFont="1" applyFill="1" applyBorder="1" applyAlignment="1" applyProtection="1">
      <alignment horizontal="left" vertical="center"/>
    </xf>
    <xf numFmtId="3" fontId="37" fillId="0" borderId="21" xfId="0" applyNumberFormat="1" applyFont="1" applyFill="1" applyBorder="1" applyAlignment="1" applyProtection="1">
      <alignment horizontal="left" vertical="center"/>
    </xf>
    <xf numFmtId="3" fontId="32" fillId="0" borderId="47" xfId="0" applyNumberFormat="1" applyFont="1" applyFill="1" applyBorder="1" applyAlignment="1" applyProtection="1">
      <alignment horizontal="center" vertical="center"/>
    </xf>
    <xf numFmtId="3" fontId="29" fillId="0" borderId="21" xfId="0" applyNumberFormat="1" applyFont="1" applyFill="1" applyBorder="1" applyAlignment="1" applyProtection="1">
      <alignment horizontal="right" vertical="center"/>
    </xf>
    <xf numFmtId="0" fontId="0" fillId="0" borderId="12" xfId="0" applyFont="1" applyBorder="1" applyProtection="1"/>
    <xf numFmtId="0" fontId="0" fillId="0" borderId="13" xfId="0" applyFont="1" applyBorder="1" applyProtection="1"/>
    <xf numFmtId="165" fontId="29" fillId="0" borderId="0" xfId="0" applyNumberFormat="1" applyFont="1" applyBorder="1" applyAlignment="1" applyProtection="1">
      <alignment horizontal="center" vertical="center"/>
    </xf>
    <xf numFmtId="0" fontId="0" fillId="0" borderId="48" xfId="0" applyFont="1" applyBorder="1" applyProtection="1"/>
    <xf numFmtId="0" fontId="0" fillId="0" borderId="11" xfId="0" applyFont="1" applyBorder="1" applyAlignment="1" applyProtection="1">
      <alignment horizontal="center" vertical="center"/>
    </xf>
    <xf numFmtId="0" fontId="0" fillId="0" borderId="49" xfId="0" applyFont="1" applyBorder="1" applyProtection="1"/>
    <xf numFmtId="3" fontId="39" fillId="16" borderId="11" xfId="0" applyNumberFormat="1" applyFont="1" applyFill="1" applyBorder="1" applyAlignment="1" applyProtection="1">
      <alignment horizontal="center" vertical="center"/>
    </xf>
    <xf numFmtId="0" fontId="0" fillId="16" borderId="38" xfId="0" applyFont="1" applyFill="1" applyBorder="1" applyProtection="1"/>
    <xf numFmtId="0" fontId="23" fillId="0" borderId="0" xfId="0" applyFont="1" applyBorder="1" applyAlignment="1" applyProtection="1">
      <alignment horizontal="left" vertical="center"/>
    </xf>
    <xf numFmtId="4" fontId="0" fillId="0" borderId="0" xfId="0" applyNumberFormat="1" applyFont="1" applyBorder="1" applyAlignment="1" applyProtection="1">
      <alignment horizontal="center" vertical="center"/>
    </xf>
    <xf numFmtId="0" fontId="0" fillId="0" borderId="46" xfId="0" applyFont="1" applyBorder="1" applyProtection="1"/>
    <xf numFmtId="0" fontId="29" fillId="0" borderId="0" xfId="0" applyFont="1" applyBorder="1" applyAlignment="1" applyProtection="1">
      <alignment horizontal="left" vertical="center"/>
    </xf>
    <xf numFmtId="4" fontId="16" fillId="5" borderId="35" xfId="0" applyNumberFormat="1" applyFont="1" applyFill="1" applyBorder="1" applyAlignment="1" applyProtection="1">
      <alignment horizontal="right" vertical="center"/>
      <protection locked="0"/>
    </xf>
    <xf numFmtId="3" fontId="37" fillId="0" borderId="36" xfId="0" applyNumberFormat="1" applyFont="1" applyFill="1" applyBorder="1" applyAlignment="1" applyProtection="1">
      <alignment horizontal="left" vertical="center"/>
    </xf>
    <xf numFmtId="4" fontId="29" fillId="0" borderId="0" xfId="0" applyNumberFormat="1" applyFont="1" applyBorder="1" applyAlignment="1" applyProtection="1">
      <alignment horizontal="left" vertical="center"/>
    </xf>
    <xf numFmtId="4" fontId="34" fillId="0" borderId="0" xfId="0" applyNumberFormat="1" applyFont="1" applyBorder="1" applyAlignment="1" applyProtection="1">
      <alignment horizontal="left" vertical="center"/>
    </xf>
    <xf numFmtId="3" fontId="32" fillId="0" borderId="0" xfId="0" applyNumberFormat="1" applyFont="1" applyBorder="1" applyAlignment="1" applyProtection="1">
      <alignment horizontal="left" vertical="center"/>
    </xf>
    <xf numFmtId="3" fontId="38" fillId="0" borderId="0" xfId="0" applyNumberFormat="1" applyFont="1" applyBorder="1" applyAlignment="1" applyProtection="1">
      <alignment horizontal="right" vertical="center"/>
    </xf>
    <xf numFmtId="4" fontId="0" fillId="0" borderId="37" xfId="0" applyNumberFormat="1" applyFont="1" applyBorder="1" applyAlignment="1" applyProtection="1">
      <alignment horizontal="center" vertical="center"/>
    </xf>
    <xf numFmtId="0" fontId="27" fillId="16" borderId="50" xfId="0" applyFont="1" applyFill="1" applyBorder="1" applyAlignment="1" applyProtection="1">
      <alignment horizontal="center" vertical="center"/>
    </xf>
    <xf numFmtId="0" fontId="27" fillId="16" borderId="37" xfId="0" applyFont="1" applyFill="1" applyBorder="1" applyAlignment="1" applyProtection="1">
      <alignment vertical="center"/>
    </xf>
    <xf numFmtId="3" fontId="39" fillId="16" borderId="37" xfId="0" applyNumberFormat="1" applyFont="1" applyFill="1" applyBorder="1" applyAlignment="1" applyProtection="1">
      <alignment horizontal="center" vertical="center"/>
    </xf>
    <xf numFmtId="0" fontId="39" fillId="16" borderId="50" xfId="0" applyFont="1" applyFill="1" applyBorder="1" applyAlignment="1" applyProtection="1">
      <alignment horizontal="center" vertical="center"/>
    </xf>
    <xf numFmtId="0" fontId="0" fillId="0" borderId="51" xfId="0" applyFont="1" applyFill="1" applyBorder="1" applyAlignment="1" applyProtection="1">
      <alignment vertical="center"/>
    </xf>
    <xf numFmtId="0" fontId="46" fillId="0" borderId="13" xfId="0" applyFont="1" applyFill="1" applyBorder="1" applyAlignment="1" applyProtection="1">
      <alignment horizontal="left" vertical="center"/>
    </xf>
    <xf numFmtId="3" fontId="0" fillId="0" borderId="45" xfId="0" applyNumberFormat="1" applyFont="1" applyFill="1" applyBorder="1" applyAlignment="1" applyProtection="1">
      <alignment horizontal="left" vertical="center"/>
    </xf>
    <xf numFmtId="3" fontId="0" fillId="0" borderId="10" xfId="0" applyNumberFormat="1" applyFont="1" applyFill="1" applyBorder="1" applyAlignment="1" applyProtection="1">
      <alignment horizontal="right" vertical="center"/>
    </xf>
    <xf numFmtId="3" fontId="0" fillId="0" borderId="10" xfId="0" applyNumberFormat="1" applyFont="1" applyFill="1" applyBorder="1" applyAlignment="1" applyProtection="1">
      <alignment horizontal="left" vertical="center"/>
    </xf>
    <xf numFmtId="3" fontId="0" fillId="17" borderId="14" xfId="0" applyNumberFormat="1" applyFont="1" applyFill="1" applyBorder="1" applyAlignment="1" applyProtection="1">
      <alignment horizontal="right" vertical="center"/>
    </xf>
    <xf numFmtId="3" fontId="0" fillId="17" borderId="16" xfId="0" applyNumberFormat="1" applyFont="1" applyFill="1" applyBorder="1" applyAlignment="1" applyProtection="1">
      <alignment vertical="center"/>
    </xf>
    <xf numFmtId="0" fontId="0" fillId="0" borderId="13" xfId="0" applyFont="1" applyFill="1" applyBorder="1" applyAlignment="1" applyProtection="1">
      <alignment horizontal="center"/>
    </xf>
    <xf numFmtId="0" fontId="0" fillId="0" borderId="20" xfId="0" applyFont="1" applyFill="1" applyBorder="1" applyAlignment="1" applyProtection="1">
      <alignment vertical="center"/>
    </xf>
    <xf numFmtId="3" fontId="29" fillId="0" borderId="21" xfId="0" applyNumberFormat="1" applyFont="1" applyFill="1" applyBorder="1" applyAlignment="1" applyProtection="1">
      <alignment horizontal="left" vertical="center"/>
    </xf>
    <xf numFmtId="3" fontId="0" fillId="0" borderId="31" xfId="0" applyNumberFormat="1" applyFont="1" applyFill="1" applyBorder="1" applyAlignment="1" applyProtection="1">
      <alignment horizontal="left" vertical="center"/>
    </xf>
    <xf numFmtId="3" fontId="0" fillId="0" borderId="21" xfId="0" applyNumberFormat="1" applyFont="1" applyFill="1" applyBorder="1" applyAlignment="1" applyProtection="1">
      <alignment horizontal="right" vertical="center"/>
    </xf>
    <xf numFmtId="3" fontId="0" fillId="0" borderId="21" xfId="0" applyNumberFormat="1" applyFont="1" applyFill="1" applyBorder="1" applyAlignment="1" applyProtection="1">
      <alignment horizontal="left" vertical="center"/>
    </xf>
    <xf numFmtId="3" fontId="47" fillId="0" borderId="21" xfId="0" applyNumberFormat="1" applyFont="1" applyFill="1" applyBorder="1" applyAlignment="1" applyProtection="1">
      <alignment horizontal="left" vertical="center"/>
    </xf>
    <xf numFmtId="3" fontId="0" fillId="17" borderId="20" xfId="0" applyNumberFormat="1" applyFont="1" applyFill="1" applyBorder="1" applyAlignment="1" applyProtection="1">
      <alignment horizontal="right" vertical="center"/>
    </xf>
    <xf numFmtId="3" fontId="0" fillId="17" borderId="22" xfId="0" applyNumberFormat="1" applyFont="1" applyFill="1" applyBorder="1" applyAlignment="1" applyProtection="1">
      <alignment vertical="center"/>
    </xf>
    <xf numFmtId="0" fontId="45" fillId="0" borderId="12" xfId="0" applyFont="1" applyBorder="1" applyAlignment="1" applyProtection="1">
      <alignment horizontal="center" vertical="center"/>
    </xf>
    <xf numFmtId="3" fontId="38" fillId="5" borderId="20" xfId="0" applyNumberFormat="1" applyFont="1" applyFill="1" applyBorder="1" applyAlignment="1" applyProtection="1">
      <alignment horizontal="right" vertical="center"/>
      <protection locked="0"/>
    </xf>
    <xf numFmtId="3" fontId="32" fillId="0" borderId="22" xfId="0" applyNumberFormat="1" applyFont="1" applyBorder="1" applyAlignment="1" applyProtection="1">
      <alignment horizontal="left" vertical="center"/>
    </xf>
    <xf numFmtId="3" fontId="48" fillId="0" borderId="0" xfId="0" applyNumberFormat="1" applyFont="1" applyBorder="1" applyAlignment="1" applyProtection="1">
      <alignment horizontal="right" vertical="center"/>
    </xf>
    <xf numFmtId="3" fontId="38" fillId="0" borderId="20" xfId="0" applyNumberFormat="1" applyFont="1" applyBorder="1" applyAlignment="1" applyProtection="1">
      <alignment horizontal="right" vertical="center"/>
    </xf>
    <xf numFmtId="0" fontId="0" fillId="0" borderId="38" xfId="0" applyFont="1" applyBorder="1" applyAlignment="1" applyProtection="1">
      <alignment horizontal="center" vertical="center"/>
    </xf>
    <xf numFmtId="0" fontId="45" fillId="0" borderId="11" xfId="0" applyFont="1" applyBorder="1" applyAlignment="1" applyProtection="1">
      <alignment horizontal="center" vertical="center"/>
    </xf>
    <xf numFmtId="3" fontId="29" fillId="0" borderId="11" xfId="0" applyNumberFormat="1" applyFont="1" applyBorder="1" applyAlignment="1" applyProtection="1">
      <alignment horizontal="center" vertical="center"/>
    </xf>
    <xf numFmtId="3" fontId="29" fillId="0" borderId="11" xfId="0" applyNumberFormat="1" applyFont="1" applyBorder="1" applyAlignment="1" applyProtection="1">
      <alignment horizontal="right" vertical="center"/>
    </xf>
    <xf numFmtId="0" fontId="27" fillId="16" borderId="52" xfId="0" applyFont="1" applyFill="1" applyBorder="1" applyAlignment="1" applyProtection="1">
      <alignment horizontal="center" vertical="center"/>
    </xf>
    <xf numFmtId="0" fontId="27" fillId="16" borderId="11" xfId="0" applyFont="1" applyFill="1" applyBorder="1" applyAlignment="1" applyProtection="1">
      <alignment vertical="center"/>
    </xf>
    <xf numFmtId="0" fontId="39" fillId="16" borderId="52" xfId="0" applyFont="1" applyFill="1" applyBorder="1" applyAlignment="1" applyProtection="1">
      <alignment horizontal="center" vertical="center"/>
    </xf>
    <xf numFmtId="3" fontId="17" fillId="0" borderId="0" xfId="0" applyNumberFormat="1" applyFont="1" applyBorder="1" applyAlignment="1" applyProtection="1">
      <alignment horizontal="right" vertical="center"/>
    </xf>
    <xf numFmtId="3" fontId="47" fillId="0" borderId="10" xfId="0" applyNumberFormat="1" applyFont="1" applyBorder="1" applyAlignment="1" applyProtection="1">
      <alignment horizontal="left" vertical="center"/>
    </xf>
    <xf numFmtId="0" fontId="0" fillId="0" borderId="25" xfId="0" applyFont="1" applyBorder="1" applyAlignment="1" applyProtection="1">
      <alignment horizontal="center" vertical="center"/>
    </xf>
    <xf numFmtId="3" fontId="29" fillId="0" borderId="37" xfId="0" applyNumberFormat="1" applyFont="1" applyBorder="1" applyAlignment="1" applyProtection="1">
      <alignment horizontal="center" vertical="center"/>
    </xf>
    <xf numFmtId="3" fontId="29" fillId="0" borderId="37" xfId="0" applyNumberFormat="1" applyFont="1" applyBorder="1" applyAlignment="1" applyProtection="1">
      <alignment horizontal="right" vertical="center"/>
    </xf>
    <xf numFmtId="0" fontId="0" fillId="0" borderId="0" xfId="0" applyFont="1" applyAlignment="1" applyProtection="1"/>
    <xf numFmtId="3" fontId="0" fillId="0" borderId="0" xfId="0" applyNumberFormat="1" applyFont="1" applyAlignment="1" applyProtection="1">
      <alignment horizontal="center" vertical="center"/>
    </xf>
    <xf numFmtId="0" fontId="18" fillId="0" borderId="0" xfId="0" applyFont="1" applyFill="1" applyBorder="1" applyAlignment="1" applyProtection="1"/>
    <xf numFmtId="0" fontId="0" fillId="0" borderId="0" xfId="0" applyFont="1" applyBorder="1" applyAlignment="1" applyProtection="1"/>
    <xf numFmtId="0" fontId="27" fillId="0" borderId="12" xfId="0" applyFont="1" applyFill="1" applyBorder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3" fontId="49" fillId="0" borderId="0" xfId="0" applyNumberFormat="1" applyFont="1" applyFill="1" applyBorder="1" applyAlignment="1" applyProtection="1">
      <alignment horizontal="center" vertical="center"/>
    </xf>
    <xf numFmtId="3" fontId="39" fillId="0" borderId="0" xfId="0" applyNumberFormat="1" applyFont="1" applyFill="1" applyBorder="1" applyAlignment="1" applyProtection="1">
      <alignment horizontal="left" vertical="center"/>
    </xf>
    <xf numFmtId="0" fontId="29" fillId="0" borderId="0" xfId="0" applyFont="1" applyFill="1" applyBorder="1" applyAlignment="1" applyProtection="1">
      <alignment vertical="center"/>
    </xf>
    <xf numFmtId="3" fontId="27" fillId="18" borderId="35" xfId="0" applyNumberFormat="1" applyFont="1" applyFill="1" applyBorder="1" applyAlignment="1" applyProtection="1">
      <alignment horizontal="left" vertical="center"/>
    </xf>
    <xf numFmtId="3" fontId="39" fillId="18" borderId="47" xfId="0" applyNumberFormat="1" applyFont="1" applyFill="1" applyBorder="1" applyAlignment="1" applyProtection="1">
      <alignment horizontal="center" vertical="center"/>
    </xf>
    <xf numFmtId="3" fontId="39" fillId="18" borderId="36" xfId="0" applyNumberFormat="1" applyFont="1" applyFill="1" applyBorder="1" applyAlignment="1" applyProtection="1">
      <alignment horizontal="center" vertical="center"/>
    </xf>
    <xf numFmtId="3" fontId="27" fillId="0" borderId="14" xfId="0" applyNumberFormat="1" applyFont="1" applyFill="1" applyBorder="1" applyAlignment="1" applyProtection="1">
      <alignment horizontal="left" vertical="center"/>
    </xf>
    <xf numFmtId="3" fontId="39" fillId="0" borderId="15" xfId="0" applyNumberFormat="1" applyFont="1" applyFill="1" applyBorder="1" applyAlignment="1" applyProtection="1">
      <alignment horizontal="center" vertical="center"/>
    </xf>
    <xf numFmtId="3" fontId="39" fillId="0" borderId="47" xfId="0" applyNumberFormat="1" applyFont="1" applyFill="1" applyBorder="1" applyAlignment="1" applyProtection="1">
      <alignment horizontal="center" vertical="center"/>
    </xf>
    <xf numFmtId="3" fontId="39" fillId="0" borderId="36" xfId="0" applyNumberFormat="1" applyFont="1" applyFill="1" applyBorder="1" applyAlignment="1" applyProtection="1">
      <alignment horizontal="center" vertical="center"/>
    </xf>
    <xf numFmtId="0" fontId="29" fillId="0" borderId="21" xfId="0" applyFont="1" applyFill="1" applyBorder="1" applyAlignment="1" applyProtection="1">
      <alignment horizontal="left" vertical="center" wrapText="1"/>
    </xf>
    <xf numFmtId="0" fontId="32" fillId="0" borderId="29" xfId="0" applyFont="1" applyFill="1" applyBorder="1" applyAlignment="1" applyProtection="1">
      <alignment horizontal="left" vertical="center"/>
    </xf>
    <xf numFmtId="0" fontId="26" fillId="0" borderId="0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center" vertical="center"/>
    </xf>
    <xf numFmtId="0" fontId="50" fillId="0" borderId="0" xfId="0" applyFont="1" applyFill="1" applyBorder="1" applyProtection="1"/>
    <xf numFmtId="0" fontId="26" fillId="0" borderId="0" xfId="0" applyFont="1" applyBorder="1" applyProtection="1"/>
    <xf numFmtId="0" fontId="51" fillId="0" borderId="0" xfId="0" applyFont="1" applyAlignment="1" applyProtection="1">
      <alignment vertical="center"/>
    </xf>
    <xf numFmtId="0" fontId="29" fillId="0" borderId="0" xfId="0" applyFont="1" applyAlignment="1" applyProtection="1"/>
    <xf numFmtId="0" fontId="24" fillId="0" borderId="0" xfId="0" applyFont="1" applyAlignment="1" applyProtection="1"/>
    <xf numFmtId="0" fontId="51" fillId="0" borderId="0" xfId="0" applyFont="1" applyBorder="1" applyAlignment="1" applyProtection="1">
      <alignment vertical="center"/>
    </xf>
    <xf numFmtId="0" fontId="51" fillId="0" borderId="0" xfId="0" applyFont="1" applyAlignment="1" applyProtection="1">
      <alignment horizontal="center" vertical="center"/>
    </xf>
    <xf numFmtId="0" fontId="52" fillId="0" borderId="0" xfId="0" applyFont="1" applyFill="1" applyBorder="1" applyAlignment="1" applyProtection="1"/>
    <xf numFmtId="0" fontId="51" fillId="0" borderId="0" xfId="0" applyFont="1" applyBorder="1" applyAlignment="1" applyProtection="1"/>
    <xf numFmtId="0" fontId="53" fillId="0" borderId="0" xfId="0" applyFont="1" applyFill="1" applyBorder="1" applyAlignment="1" applyProtection="1"/>
    <xf numFmtId="0" fontId="37" fillId="12" borderId="45" xfId="0" applyFont="1" applyFill="1" applyBorder="1" applyAlignment="1" applyProtection="1">
      <alignment vertical="center"/>
    </xf>
    <xf numFmtId="0" fontId="37" fillId="12" borderId="10" xfId="0" applyFont="1" applyFill="1" applyBorder="1" applyAlignment="1" applyProtection="1">
      <alignment vertical="center"/>
    </xf>
    <xf numFmtId="0" fontId="37" fillId="12" borderId="10" xfId="0" applyFont="1" applyFill="1" applyBorder="1" applyAlignment="1" applyProtection="1">
      <alignment horizontal="center" vertical="center"/>
    </xf>
    <xf numFmtId="0" fontId="0" fillId="12" borderId="10" xfId="0" applyFont="1" applyFill="1" applyBorder="1" applyAlignment="1" applyProtection="1">
      <alignment horizontal="center" vertical="center"/>
    </xf>
    <xf numFmtId="0" fontId="0" fillId="12" borderId="46" xfId="0" applyFont="1" applyFill="1" applyBorder="1" applyAlignment="1" applyProtection="1">
      <alignment horizontal="center" vertical="center"/>
    </xf>
    <xf numFmtId="0" fontId="37" fillId="0" borderId="0" xfId="0" applyFont="1" applyFill="1" applyBorder="1" applyAlignment="1" applyProtection="1"/>
    <xf numFmtId="0" fontId="37" fillId="0" borderId="0" xfId="0" applyFont="1" applyBorder="1" applyAlignment="1" applyProtection="1">
      <alignment vertical="center"/>
    </xf>
    <xf numFmtId="0" fontId="37" fillId="0" borderId="12" xfId="0" applyFont="1" applyBorder="1" applyAlignment="1" applyProtection="1">
      <alignment horizontal="center" vertical="center"/>
    </xf>
    <xf numFmtId="0" fontId="37" fillId="0" borderId="0" xfId="0" applyFont="1" applyBorder="1" applyAlignment="1" applyProtection="1">
      <alignment horizontal="center" vertical="center"/>
    </xf>
    <xf numFmtId="0" fontId="54" fillId="0" borderId="0" xfId="0" applyFont="1" applyFill="1" applyBorder="1" applyAlignment="1" applyProtection="1"/>
    <xf numFmtId="0" fontId="37" fillId="0" borderId="0" xfId="0" applyFont="1" applyBorder="1" applyAlignment="1" applyProtection="1"/>
    <xf numFmtId="0" fontId="37" fillId="0" borderId="25" xfId="0" applyFont="1" applyBorder="1" applyAlignment="1" applyProtection="1">
      <alignment horizontal="center" vertical="center"/>
    </xf>
    <xf numFmtId="0" fontId="37" fillId="0" borderId="37" xfId="0" applyFont="1" applyBorder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21" fillId="0" borderId="0" xfId="0" applyFont="1" applyAlignment="1" applyProtection="1"/>
    <xf numFmtId="0" fontId="55" fillId="0" borderId="0" xfId="0" applyFont="1" applyFill="1" applyBorder="1" applyAlignment="1" applyProtection="1"/>
    <xf numFmtId="0" fontId="21" fillId="0" borderId="0" xfId="0" applyFont="1" applyBorder="1" applyAlignment="1" applyProtection="1"/>
    <xf numFmtId="0" fontId="51" fillId="0" borderId="0" xfId="0" applyFont="1" applyAlignment="1" applyProtection="1">
      <alignment horizontal="left" vertical="center"/>
    </xf>
    <xf numFmtId="0" fontId="52" fillId="0" borderId="0" xfId="0" applyFont="1" applyFill="1" applyBorder="1" applyAlignment="1" applyProtection="1">
      <alignment vertical="center"/>
    </xf>
    <xf numFmtId="0" fontId="29" fillId="0" borderId="12" xfId="0" applyFont="1" applyBorder="1" applyAlignment="1" applyProtection="1">
      <alignment horizontal="center" vertical="center" textRotation="90"/>
    </xf>
    <xf numFmtId="0" fontId="0" fillId="0" borderId="25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45" fillId="0" borderId="12" xfId="0" applyFont="1" applyFill="1" applyBorder="1" applyAlignment="1" applyProtection="1">
      <alignment horizontal="center" vertical="center"/>
    </xf>
    <xf numFmtId="0" fontId="51" fillId="0" borderId="0" xfId="0" applyFont="1" applyAlignment="1" applyProtection="1">
      <alignment horizontal="right" vertical="center"/>
    </xf>
    <xf numFmtId="166" fontId="16" fillId="5" borderId="54" xfId="0" applyNumberFormat="1" applyFont="1" applyFill="1" applyBorder="1" applyAlignment="1" applyProtection="1">
      <alignment horizontal="right" vertical="center"/>
      <protection locked="0"/>
    </xf>
    <xf numFmtId="0" fontId="35" fillId="12" borderId="20" xfId="0" quotePrefix="1" applyFont="1" applyFill="1" applyBorder="1" applyAlignment="1" applyProtection="1">
      <alignment horizontal="left" vertical="center"/>
    </xf>
    <xf numFmtId="4" fontId="16" fillId="5" borderId="56" xfId="0" applyNumberFormat="1" applyFont="1" applyFill="1" applyBorder="1" applyAlignment="1" applyProtection="1">
      <alignment horizontal="right" vertical="center"/>
      <protection locked="0"/>
    </xf>
    <xf numFmtId="3" fontId="37" fillId="0" borderId="58" xfId="0" applyNumberFormat="1" applyFont="1" applyFill="1" applyBorder="1" applyAlignment="1" applyProtection="1">
      <alignment horizontal="left" vertical="center"/>
    </xf>
    <xf numFmtId="4" fontId="16" fillId="0" borderId="57" xfId="0" applyNumberFormat="1" applyFont="1" applyFill="1" applyBorder="1" applyAlignment="1" applyProtection="1">
      <alignment horizontal="right" vertical="center"/>
    </xf>
    <xf numFmtId="3" fontId="37" fillId="0" borderId="59" xfId="0" applyNumberFormat="1" applyFont="1" applyFill="1" applyBorder="1" applyAlignment="1" applyProtection="1">
      <alignment horizontal="left" vertical="center"/>
    </xf>
    <xf numFmtId="4" fontId="16" fillId="0" borderId="61" xfId="0" applyNumberFormat="1" applyFont="1" applyFill="1" applyBorder="1" applyAlignment="1" applyProtection="1">
      <alignment horizontal="right" vertical="center"/>
    </xf>
    <xf numFmtId="3" fontId="37" fillId="0" borderId="62" xfId="0" applyNumberFormat="1" applyFont="1" applyFill="1" applyBorder="1" applyAlignment="1" applyProtection="1">
      <alignment horizontal="left" vertical="center"/>
    </xf>
    <xf numFmtId="165" fontId="16" fillId="5" borderId="61" xfId="0" applyNumberFormat="1" applyFont="1" applyFill="1" applyBorder="1" applyAlignment="1" applyProtection="1">
      <alignment horizontal="right" vertical="center"/>
      <protection locked="0"/>
    </xf>
    <xf numFmtId="166" fontId="16" fillId="5" borderId="61" xfId="0" applyNumberFormat="1" applyFont="1" applyFill="1" applyBorder="1" applyAlignment="1" applyProtection="1">
      <alignment horizontal="right" vertical="center"/>
      <protection locked="0"/>
    </xf>
    <xf numFmtId="3" fontId="37" fillId="0" borderId="63" xfId="0" applyNumberFormat="1" applyFont="1" applyFill="1" applyBorder="1" applyAlignment="1" applyProtection="1">
      <alignment horizontal="left" vertical="center"/>
    </xf>
    <xf numFmtId="3" fontId="36" fillId="0" borderId="59" xfId="0" applyNumberFormat="1" applyFont="1" applyFill="1" applyBorder="1" applyAlignment="1" applyProtection="1">
      <alignment horizontal="left" vertical="center"/>
    </xf>
    <xf numFmtId="0" fontId="30" fillId="0" borderId="0" xfId="0" applyFont="1" applyAlignment="1" applyProtection="1">
      <alignment horizontal="left" vertical="center"/>
    </xf>
    <xf numFmtId="3" fontId="16" fillId="5" borderId="61" xfId="0" applyNumberFormat="1" applyFont="1" applyFill="1" applyBorder="1" applyAlignment="1" applyProtection="1">
      <alignment horizontal="right" vertical="center"/>
      <protection locked="0"/>
    </xf>
    <xf numFmtId="3" fontId="36" fillId="0" borderId="62" xfId="0" applyNumberFormat="1" applyFont="1" applyFill="1" applyBorder="1" applyAlignment="1" applyProtection="1">
      <alignment horizontal="left" vertical="center"/>
    </xf>
    <xf numFmtId="3" fontId="37" fillId="0" borderId="64" xfId="0" applyNumberFormat="1" applyFont="1" applyFill="1" applyBorder="1" applyAlignment="1" applyProtection="1">
      <alignment horizontal="left" vertical="center"/>
    </xf>
    <xf numFmtId="0" fontId="0" fillId="0" borderId="0" xfId="0" applyBorder="1"/>
    <xf numFmtId="0" fontId="29" fillId="0" borderId="0" xfId="0" applyFont="1" applyAlignment="1">
      <alignment horizontal="center"/>
    </xf>
    <xf numFmtId="0" fontId="29" fillId="0" borderId="0" xfId="0" applyFont="1" applyFill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29" fillId="0" borderId="65" xfId="0" applyFont="1" applyBorder="1" applyAlignment="1">
      <alignment vertical="center"/>
    </xf>
    <xf numFmtId="0" fontId="29" fillId="0" borderId="66" xfId="0" applyFont="1" applyBorder="1" applyAlignment="1">
      <alignment vertical="center"/>
    </xf>
    <xf numFmtId="0" fontId="29" fillId="0" borderId="68" xfId="0" applyFont="1" applyBorder="1" applyAlignment="1">
      <alignment horizontal="center" vertical="center"/>
    </xf>
    <xf numFmtId="49" fontId="0" fillId="0" borderId="69" xfId="0" applyNumberFormat="1" applyFill="1" applyBorder="1" applyAlignment="1">
      <alignment horizontal="left" vertical="top"/>
    </xf>
    <xf numFmtId="0" fontId="0" fillId="0" borderId="70" xfId="0" applyFill="1" applyBorder="1" applyAlignment="1">
      <alignment vertical="top"/>
    </xf>
    <xf numFmtId="167" fontId="0" fillId="19" borderId="71" xfId="0" applyNumberFormat="1" applyFill="1" applyBorder="1" applyAlignment="1">
      <alignment horizontal="center" vertical="center"/>
    </xf>
    <xf numFmtId="4" fontId="0" fillId="19" borderId="72" xfId="0" applyNumberFormat="1" applyFill="1" applyBorder="1" applyAlignment="1">
      <alignment horizontal="right" vertical="center"/>
    </xf>
    <xf numFmtId="4" fontId="0" fillId="19" borderId="73" xfId="0" applyNumberFormat="1" applyFill="1" applyBorder="1" applyAlignment="1">
      <alignment horizontal="right" vertical="center"/>
    </xf>
    <xf numFmtId="49" fontId="0" fillId="0" borderId="74" xfId="0" applyNumberFormat="1" applyFill="1" applyBorder="1" applyAlignment="1">
      <alignment horizontal="left" vertical="top"/>
    </xf>
    <xf numFmtId="0" fontId="0" fillId="0" borderId="75" xfId="0" applyFill="1" applyBorder="1" applyAlignment="1">
      <alignment vertical="top"/>
    </xf>
    <xf numFmtId="167" fontId="0" fillId="19" borderId="76" xfId="0" applyNumberFormat="1" applyFill="1" applyBorder="1" applyAlignment="1">
      <alignment horizontal="center" vertical="center"/>
    </xf>
    <xf numFmtId="4" fontId="0" fillId="19" borderId="78" xfId="0" applyNumberFormat="1" applyFill="1" applyBorder="1" applyAlignment="1">
      <alignment horizontal="right" vertical="center"/>
    </xf>
    <xf numFmtId="49" fontId="0" fillId="0" borderId="79" xfId="0" applyNumberFormat="1" applyFill="1" applyBorder="1" applyAlignment="1">
      <alignment horizontal="left" vertical="top"/>
    </xf>
    <xf numFmtId="0" fontId="0" fillId="0" borderId="80" xfId="0" applyFill="1" applyBorder="1" applyAlignment="1">
      <alignment vertical="top"/>
    </xf>
    <xf numFmtId="167" fontId="0" fillId="19" borderId="81" xfId="0" applyNumberFormat="1" applyFill="1" applyBorder="1" applyAlignment="1">
      <alignment horizontal="center" vertical="center"/>
    </xf>
    <xf numFmtId="4" fontId="0" fillId="19" borderId="82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67" fontId="0" fillId="0" borderId="0" xfId="0" applyNumberFormat="1" applyFill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49" fontId="0" fillId="0" borderId="83" xfId="0" applyNumberFormat="1" applyFill="1" applyBorder="1" applyAlignment="1">
      <alignment horizontal="left" vertical="top"/>
    </xf>
    <xf numFmtId="0" fontId="0" fillId="0" borderId="84" xfId="0" applyFill="1" applyBorder="1" applyAlignment="1">
      <alignment vertical="top"/>
    </xf>
    <xf numFmtId="167" fontId="0" fillId="19" borderId="85" xfId="0" applyNumberFormat="1" applyFill="1" applyBorder="1" applyAlignment="1">
      <alignment horizontal="center" vertical="center"/>
    </xf>
    <xf numFmtId="4" fontId="0" fillId="19" borderId="86" xfId="0" applyNumberFormat="1" applyFill="1" applyBorder="1" applyAlignment="1">
      <alignment horizontal="right" vertical="center"/>
    </xf>
    <xf numFmtId="49" fontId="0" fillId="0" borderId="88" xfId="0" applyNumberFormat="1" applyFill="1" applyBorder="1" applyAlignment="1">
      <alignment horizontal="left" vertical="top"/>
    </xf>
    <xf numFmtId="0" fontId="0" fillId="0" borderId="89" xfId="0" applyFill="1" applyBorder="1" applyAlignment="1">
      <alignment vertical="top"/>
    </xf>
    <xf numFmtId="167" fontId="0" fillId="19" borderId="90" xfId="0" applyNumberFormat="1" applyFill="1" applyBorder="1" applyAlignment="1">
      <alignment horizontal="center" vertical="center"/>
    </xf>
    <xf numFmtId="4" fontId="0" fillId="19" borderId="92" xfId="0" applyNumberFormat="1" applyFill="1" applyBorder="1" applyAlignment="1">
      <alignment horizontal="right" vertical="center"/>
    </xf>
    <xf numFmtId="49" fontId="0" fillId="0" borderId="0" xfId="0" applyNumberFormat="1" applyFill="1" applyBorder="1" applyAlignment="1">
      <alignment horizontal="left" vertical="top"/>
    </xf>
    <xf numFmtId="0" fontId="0" fillId="0" borderId="0" xfId="0" applyFont="1" applyFill="1" applyAlignment="1" applyProtection="1">
      <alignment horizontal="center" vertical="center"/>
    </xf>
    <xf numFmtId="3" fontId="37" fillId="0" borderId="93" xfId="0" applyNumberFormat="1" applyFont="1" applyFill="1" applyBorder="1" applyAlignment="1" applyProtection="1">
      <alignment horizontal="right" vertical="center"/>
    </xf>
    <xf numFmtId="3" fontId="0" fillId="12" borderId="27" xfId="0" applyNumberFormat="1" applyFont="1" applyFill="1" applyBorder="1" applyAlignment="1" applyProtection="1">
      <alignment horizontal="left" vertical="center"/>
    </xf>
    <xf numFmtId="3" fontId="0" fillId="12" borderId="23" xfId="0" applyNumberFormat="1" applyFont="1" applyFill="1" applyBorder="1" applyAlignment="1" applyProtection="1">
      <alignment horizontal="left" vertical="center"/>
    </xf>
    <xf numFmtId="0" fontId="32" fillId="0" borderId="0" xfId="0" applyFont="1" applyFill="1" applyBorder="1" applyAlignment="1" applyProtection="1">
      <alignment horizontal="center" vertical="center"/>
    </xf>
    <xf numFmtId="0" fontId="0" fillId="0" borderId="94" xfId="0" applyFont="1" applyBorder="1" applyAlignment="1" applyProtection="1"/>
    <xf numFmtId="0" fontId="0" fillId="0" borderId="95" xfId="0" applyFont="1" applyBorder="1" applyAlignment="1" applyProtection="1"/>
    <xf numFmtId="0" fontId="0" fillId="0" borderId="96" xfId="0" applyFont="1" applyBorder="1" applyAlignment="1" applyProtection="1"/>
    <xf numFmtId="0" fontId="0" fillId="0" borderId="60" xfId="0" applyFont="1" applyBorder="1" applyAlignment="1" applyProtection="1"/>
    <xf numFmtId="0" fontId="32" fillId="0" borderId="97" xfId="0" applyFont="1" applyFill="1" applyBorder="1" applyAlignment="1" applyProtection="1">
      <alignment horizontal="left" vertical="center"/>
    </xf>
    <xf numFmtId="0" fontId="0" fillId="0" borderId="98" xfId="0" applyFont="1" applyBorder="1" applyAlignment="1" applyProtection="1"/>
    <xf numFmtId="0" fontId="0" fillId="0" borderId="99" xfId="0" applyFont="1" applyBorder="1" applyAlignment="1" applyProtection="1"/>
    <xf numFmtId="0" fontId="29" fillId="0" borderId="100" xfId="0" applyFont="1" applyBorder="1" applyAlignment="1" applyProtection="1">
      <alignment vertical="top" textRotation="90" wrapText="1"/>
    </xf>
    <xf numFmtId="0" fontId="29" fillId="0" borderId="101" xfId="0" applyFont="1" applyBorder="1" applyAlignment="1" applyProtection="1">
      <alignment vertical="top" textRotation="90" wrapText="1"/>
    </xf>
    <xf numFmtId="0" fontId="32" fillId="0" borderId="102" xfId="0" applyFont="1" applyFill="1" applyBorder="1" applyAlignment="1" applyProtection="1">
      <alignment horizontal="left" vertical="center"/>
    </xf>
    <xf numFmtId="0" fontId="32" fillId="0" borderId="103" xfId="0" applyFont="1" applyFill="1" applyBorder="1" applyAlignment="1" applyProtection="1">
      <alignment horizontal="left" vertical="center"/>
    </xf>
    <xf numFmtId="3" fontId="36" fillId="0" borderId="58" xfId="0" applyNumberFormat="1" applyFont="1" applyFill="1" applyBorder="1" applyAlignment="1" applyProtection="1">
      <alignment horizontal="left" vertical="center"/>
    </xf>
    <xf numFmtId="3" fontId="37" fillId="0" borderId="26" xfId="0" applyNumberFormat="1" applyFont="1" applyFill="1" applyBorder="1" applyAlignment="1" applyProtection="1">
      <alignment horizontal="right" vertical="center"/>
    </xf>
    <xf numFmtId="3" fontId="36" fillId="0" borderId="27" xfId="0" applyNumberFormat="1" applyFont="1" applyFill="1" applyBorder="1" applyAlignment="1" applyProtection="1">
      <alignment horizontal="left" vertical="center"/>
    </xf>
    <xf numFmtId="3" fontId="37" fillId="0" borderId="28" xfId="0" applyNumberFormat="1" applyFont="1" applyFill="1" applyBorder="1" applyAlignment="1" applyProtection="1">
      <alignment horizontal="right" vertical="center"/>
    </xf>
    <xf numFmtId="3" fontId="36" fillId="0" borderId="23" xfId="0" applyNumberFormat="1" applyFont="1" applyFill="1" applyBorder="1" applyAlignment="1" applyProtection="1">
      <alignment horizontal="left" vertical="center"/>
    </xf>
    <xf numFmtId="3" fontId="37" fillId="0" borderId="20" xfId="0" applyNumberFormat="1" applyFont="1" applyFill="1" applyBorder="1" applyAlignment="1" applyProtection="1">
      <alignment horizontal="right" vertical="center"/>
    </xf>
    <xf numFmtId="3" fontId="36" fillId="0" borderId="22" xfId="0" applyNumberFormat="1" applyFont="1" applyFill="1" applyBorder="1" applyAlignment="1" applyProtection="1">
      <alignment horizontal="left" vertical="center"/>
    </xf>
    <xf numFmtId="0" fontId="32" fillId="0" borderId="57" xfId="0" applyFont="1" applyFill="1" applyBorder="1" applyAlignment="1" applyProtection="1">
      <alignment horizontal="left" vertical="center"/>
    </xf>
    <xf numFmtId="0" fontId="47" fillId="0" borderId="0" xfId="0" applyFont="1" applyBorder="1" applyAlignment="1" applyProtection="1">
      <alignment horizontal="left" vertical="center"/>
    </xf>
    <xf numFmtId="168" fontId="37" fillId="12" borderId="26" xfId="0" applyNumberFormat="1" applyFont="1" applyFill="1" applyBorder="1" applyAlignment="1" applyProtection="1">
      <alignment horizontal="right" vertical="center"/>
    </xf>
    <xf numFmtId="0" fontId="29" fillId="12" borderId="100" xfId="0" applyFont="1" applyFill="1" applyBorder="1" applyAlignment="1" applyProtection="1">
      <alignment horizontal="left" vertical="center"/>
    </xf>
    <xf numFmtId="4" fontId="38" fillId="0" borderId="104" xfId="0" applyNumberFormat="1" applyFont="1" applyFill="1" applyBorder="1" applyAlignment="1" applyProtection="1">
      <alignment horizontal="right" vertical="center"/>
    </xf>
    <xf numFmtId="4" fontId="38" fillId="0" borderId="35" xfId="0" applyNumberFormat="1" applyFont="1" applyBorder="1" applyAlignment="1" applyProtection="1">
      <alignment horizontal="right" vertical="center"/>
    </xf>
    <xf numFmtId="3" fontId="23" fillId="0" borderId="105" xfId="0" applyNumberFormat="1" applyFont="1" applyFill="1" applyBorder="1" applyAlignment="1" applyProtection="1">
      <alignment horizontal="right" vertical="center"/>
    </xf>
    <xf numFmtId="168" fontId="32" fillId="0" borderId="47" xfId="0" applyNumberFormat="1" applyFont="1" applyFill="1" applyBorder="1" applyAlignment="1" applyProtection="1">
      <alignment horizontal="right" vertical="center"/>
    </xf>
    <xf numFmtId="3" fontId="29" fillId="0" borderId="36" xfId="0" applyNumberFormat="1" applyFont="1" applyFill="1" applyBorder="1" applyAlignment="1" applyProtection="1">
      <alignment horizontal="left" vertical="center"/>
    </xf>
    <xf numFmtId="168" fontId="32" fillId="12" borderId="106" xfId="0" applyNumberFormat="1" applyFont="1" applyFill="1" applyBorder="1" applyAlignment="1" applyProtection="1">
      <alignment horizontal="right" vertical="center"/>
    </xf>
    <xf numFmtId="3" fontId="35" fillId="12" borderId="107" xfId="0" applyNumberFormat="1" applyFont="1" applyFill="1" applyBorder="1" applyAlignment="1" applyProtection="1">
      <alignment horizontal="left" vertical="center"/>
    </xf>
    <xf numFmtId="0" fontId="51" fillId="0" borderId="0" xfId="0" applyFont="1" applyFill="1" applyAlignment="1" applyProtection="1">
      <alignment vertical="center"/>
    </xf>
    <xf numFmtId="0" fontId="51" fillId="0" borderId="0" xfId="0" applyFont="1" applyFill="1" applyAlignment="1" applyProtection="1">
      <alignment horizontal="center" vertical="center"/>
    </xf>
    <xf numFmtId="0" fontId="51" fillId="0" borderId="0" xfId="0" applyFont="1" applyFill="1" applyAlignment="1" applyProtection="1">
      <alignment horizontal="right" vertical="center"/>
    </xf>
    <xf numFmtId="0" fontId="51" fillId="0" borderId="0" xfId="0" applyFont="1" applyFill="1" applyBorder="1" applyAlignment="1" applyProtection="1">
      <alignment vertical="center"/>
    </xf>
    <xf numFmtId="0" fontId="24" fillId="0" borderId="0" xfId="0" applyFont="1" applyFill="1" applyAlignment="1" applyProtection="1"/>
    <xf numFmtId="0" fontId="51" fillId="0" borderId="0" xfId="0" applyFont="1" applyFill="1" applyBorder="1" applyAlignment="1" applyProtection="1"/>
    <xf numFmtId="0" fontId="60" fillId="0" borderId="0" xfId="0" applyFont="1" applyAlignment="1" applyProtection="1">
      <alignment horizontal="left" vertical="center"/>
    </xf>
    <xf numFmtId="0" fontId="34" fillId="0" borderId="0" xfId="0" applyFont="1"/>
    <xf numFmtId="4" fontId="29" fillId="19" borderId="108" xfId="0" applyNumberFormat="1" applyFont="1" applyFill="1" applyBorder="1" applyAlignment="1">
      <alignment vertical="center"/>
    </xf>
    <xf numFmtId="3" fontId="16" fillId="5" borderId="56" xfId="0" applyNumberFormat="1" applyFont="1" applyFill="1" applyBorder="1" applyAlignment="1" applyProtection="1">
      <alignment horizontal="right" vertical="center"/>
      <protection locked="0"/>
    </xf>
    <xf numFmtId="3" fontId="37" fillId="0" borderId="111" xfId="0" applyNumberFormat="1" applyFont="1" applyFill="1" applyBorder="1" applyAlignment="1" applyProtection="1">
      <alignment horizontal="left" vertical="center"/>
    </xf>
    <xf numFmtId="3" fontId="37" fillId="17" borderId="112" xfId="0" applyNumberFormat="1" applyFont="1" applyFill="1" applyBorder="1" applyAlignment="1" applyProtection="1">
      <alignment horizontal="left" vertical="center"/>
    </xf>
    <xf numFmtId="165" fontId="16" fillId="5" borderId="56" xfId="0" applyNumberFormat="1" applyFont="1" applyFill="1" applyBorder="1" applyAlignment="1" applyProtection="1">
      <alignment horizontal="right" vertical="center"/>
      <protection locked="0"/>
    </xf>
    <xf numFmtId="3" fontId="37" fillId="0" borderId="114" xfId="0" applyNumberFormat="1" applyFont="1" applyFill="1" applyBorder="1" applyAlignment="1" applyProtection="1">
      <alignment horizontal="left" vertical="center"/>
    </xf>
    <xf numFmtId="3" fontId="34" fillId="0" borderId="0" xfId="0" applyNumberFormat="1" applyFont="1" applyBorder="1" applyAlignment="1" applyProtection="1">
      <alignment horizontal="left" vertical="top" wrapText="1"/>
    </xf>
    <xf numFmtId="4" fontId="0" fillId="0" borderId="0" xfId="0" applyNumberFormat="1" applyFont="1" applyFill="1" applyBorder="1" applyAlignment="1">
      <alignment vertical="center"/>
    </xf>
    <xf numFmtId="4" fontId="0" fillId="20" borderId="108" xfId="0" applyNumberFormat="1" applyFont="1" applyFill="1" applyBorder="1" applyAlignment="1">
      <alignment vertical="center"/>
    </xf>
    <xf numFmtId="0" fontId="61" fillId="0" borderId="0" xfId="0" applyFont="1" applyAlignment="1" applyProtection="1">
      <alignment horizontal="center" vertical="center"/>
    </xf>
    <xf numFmtId="169" fontId="32" fillId="0" borderId="20" xfId="0" applyNumberFormat="1" applyFont="1" applyBorder="1" applyAlignment="1" applyProtection="1">
      <alignment horizontal="right" vertical="center"/>
    </xf>
    <xf numFmtId="4" fontId="29" fillId="21" borderId="72" xfId="0" applyNumberFormat="1" applyFont="1" applyFill="1" applyBorder="1" applyAlignment="1">
      <alignment vertical="center"/>
    </xf>
    <xf numFmtId="4" fontId="29" fillId="21" borderId="91" xfId="0" applyNumberFormat="1" applyFont="1" applyFill="1" applyBorder="1" applyAlignment="1">
      <alignment horizontal="right" vertical="center"/>
    </xf>
    <xf numFmtId="4" fontId="29" fillId="21" borderId="77" xfId="0" applyNumberFormat="1" applyFont="1" applyFill="1" applyBorder="1" applyAlignment="1">
      <alignment vertical="center"/>
    </xf>
    <xf numFmtId="4" fontId="29" fillId="21" borderId="87" xfId="0" applyNumberFormat="1" applyFont="1" applyFill="1" applyBorder="1" applyAlignment="1">
      <alignment vertical="center"/>
    </xf>
    <xf numFmtId="4" fontId="29" fillId="0" borderId="21" xfId="0" applyNumberFormat="1" applyFont="1" applyFill="1" applyBorder="1" applyAlignment="1" applyProtection="1">
      <alignment horizontal="right" vertical="center"/>
    </xf>
    <xf numFmtId="3" fontId="32" fillId="0" borderId="47" xfId="0" applyNumberFormat="1" applyFont="1" applyFill="1" applyBorder="1" applyAlignment="1" applyProtection="1">
      <alignment horizontal="left" vertical="center"/>
    </xf>
    <xf numFmtId="3" fontId="29" fillId="0" borderId="10" xfId="0" applyNumberFormat="1" applyFont="1" applyFill="1" applyBorder="1" applyAlignment="1" applyProtection="1">
      <alignment horizontal="left" vertical="center"/>
    </xf>
    <xf numFmtId="3" fontId="0" fillId="0" borderId="104" xfId="0" applyNumberFormat="1" applyFont="1" applyFill="1" applyBorder="1" applyAlignment="1" applyProtection="1">
      <alignment horizontal="right" vertical="center"/>
    </xf>
    <xf numFmtId="3" fontId="0" fillId="0" borderId="64" xfId="0" applyNumberFormat="1" applyFont="1" applyFill="1" applyBorder="1" applyAlignment="1" applyProtection="1">
      <alignment vertical="center"/>
    </xf>
    <xf numFmtId="0" fontId="29" fillId="22" borderId="67" xfId="0" applyFont="1" applyFill="1" applyBorder="1" applyAlignment="1">
      <alignment horizontal="center" vertical="center"/>
    </xf>
    <xf numFmtId="0" fontId="29" fillId="22" borderId="68" xfId="0" applyFont="1" applyFill="1" applyBorder="1" applyAlignment="1">
      <alignment horizontal="center" vertical="center"/>
    </xf>
    <xf numFmtId="0" fontId="59" fillId="22" borderId="65" xfId="0" applyFont="1" applyFill="1" applyBorder="1" applyAlignment="1">
      <alignment horizontal="center" vertical="center"/>
    </xf>
    <xf numFmtId="0" fontId="29" fillId="22" borderId="0" xfId="0" applyFont="1" applyFill="1" applyBorder="1" applyAlignment="1">
      <alignment horizontal="center" wrapText="1"/>
    </xf>
    <xf numFmtId="0" fontId="29" fillId="22" borderId="0" xfId="0" applyFont="1" applyFill="1" applyAlignment="1">
      <alignment horizontal="center" wrapText="1"/>
    </xf>
    <xf numFmtId="0" fontId="29" fillId="22" borderId="0" xfId="0" applyFont="1" applyFill="1" applyBorder="1" applyAlignment="1" applyProtection="1">
      <alignment horizontal="center" wrapText="1"/>
    </xf>
    <xf numFmtId="3" fontId="16" fillId="5" borderId="26" xfId="0" applyNumberFormat="1" applyFont="1" applyFill="1" applyBorder="1" applyAlignment="1" applyProtection="1">
      <alignment horizontal="right" vertical="center"/>
      <protection locked="0"/>
    </xf>
    <xf numFmtId="3" fontId="37" fillId="0" borderId="122" xfId="0" applyNumberFormat="1" applyFont="1" applyFill="1" applyBorder="1" applyAlignment="1" applyProtection="1">
      <alignment horizontal="left" vertical="center"/>
    </xf>
    <xf numFmtId="4" fontId="16" fillId="23" borderId="56" xfId="0" applyNumberFormat="1" applyFont="1" applyFill="1" applyBorder="1" applyAlignment="1" applyProtection="1">
      <alignment horizontal="right" vertical="center"/>
    </xf>
    <xf numFmtId="4" fontId="16" fillId="23" borderId="20" xfId="0" applyNumberFormat="1" applyFont="1" applyFill="1" applyBorder="1" applyAlignment="1" applyProtection="1">
      <alignment horizontal="right" vertical="center"/>
    </xf>
    <xf numFmtId="0" fontId="61" fillId="23" borderId="15" xfId="0" applyFont="1" applyFill="1" applyBorder="1" applyAlignment="1" applyProtection="1">
      <alignment vertical="center"/>
    </xf>
    <xf numFmtId="0" fontId="64" fillId="23" borderId="15" xfId="0" applyFont="1" applyFill="1" applyBorder="1" applyAlignment="1" applyProtection="1">
      <alignment vertical="center"/>
    </xf>
    <xf numFmtId="0" fontId="61" fillId="23" borderId="21" xfId="0" applyFont="1" applyFill="1" applyBorder="1" applyAlignment="1" applyProtection="1">
      <alignment vertical="center"/>
    </xf>
    <xf numFmtId="4" fontId="0" fillId="22" borderId="72" xfId="0" applyNumberFormat="1" applyFill="1" applyBorder="1" applyAlignment="1">
      <alignment horizontal="right" vertical="center"/>
    </xf>
    <xf numFmtId="3" fontId="36" fillId="0" borderId="55" xfId="0" applyNumberFormat="1" applyFont="1" applyFill="1" applyBorder="1" applyAlignment="1" applyProtection="1">
      <alignment horizontal="left" vertical="center"/>
    </xf>
    <xf numFmtId="0" fontId="32" fillId="0" borderId="50" xfId="0" applyFont="1" applyFill="1" applyBorder="1" applyAlignment="1" applyProtection="1">
      <alignment horizontal="center" vertical="center"/>
    </xf>
    <xf numFmtId="3" fontId="36" fillId="0" borderId="25" xfId="0" applyNumberFormat="1" applyFont="1" applyFill="1" applyBorder="1" applyAlignment="1" applyProtection="1">
      <alignment horizontal="left" vertical="center"/>
    </xf>
    <xf numFmtId="0" fontId="32" fillId="0" borderId="9" xfId="0" applyFont="1" applyFill="1" applyBorder="1" applyAlignment="1" applyProtection="1">
      <alignment horizontal="center" vertical="center"/>
    </xf>
    <xf numFmtId="0" fontId="32" fillId="0" borderId="30" xfId="0" applyFont="1" applyFill="1" applyBorder="1" applyAlignment="1" applyProtection="1">
      <alignment horizontal="center" vertical="center"/>
    </xf>
    <xf numFmtId="3" fontId="36" fillId="0" borderId="31" xfId="0" applyNumberFormat="1" applyFont="1" applyFill="1" applyBorder="1" applyAlignment="1" applyProtection="1">
      <alignment horizontal="left" vertical="center"/>
    </xf>
    <xf numFmtId="164" fontId="65" fillId="0" borderId="35" xfId="11" applyNumberFormat="1" applyFont="1" applyFill="1" applyBorder="1" applyAlignment="1" applyProtection="1">
      <alignment horizontal="right" vertical="center"/>
    </xf>
    <xf numFmtId="3" fontId="29" fillId="0" borderId="31" xfId="0" applyNumberFormat="1" applyFont="1" applyFill="1" applyBorder="1" applyAlignment="1" applyProtection="1">
      <alignment horizontal="left" vertical="center"/>
    </xf>
    <xf numFmtId="0" fontId="29" fillId="0" borderId="53" xfId="0" applyFont="1" applyFill="1" applyBorder="1" applyAlignment="1" applyProtection="1">
      <alignment horizontal="left" vertical="center"/>
    </xf>
    <xf numFmtId="3" fontId="36" fillId="0" borderId="123" xfId="0" applyNumberFormat="1" applyFont="1" applyFill="1" applyBorder="1" applyAlignment="1" applyProtection="1">
      <alignment horizontal="left" vertical="center"/>
    </xf>
    <xf numFmtId="3" fontId="16" fillId="5" borderId="26" xfId="0" applyNumberFormat="1" applyFont="1" applyFill="1" applyBorder="1" applyAlignment="1" applyProtection="1">
      <alignment horizontal="right" vertical="center"/>
      <protection locked="0"/>
    </xf>
    <xf numFmtId="0" fontId="66" fillId="25" borderId="0" xfId="0" applyFont="1" applyFill="1" applyAlignment="1" applyProtection="1">
      <alignment vertical="center"/>
    </xf>
    <xf numFmtId="0" fontId="0" fillId="25" borderId="0" xfId="0" applyFont="1" applyFill="1" applyAlignment="1" applyProtection="1">
      <alignment horizontal="center" vertical="center"/>
    </xf>
    <xf numFmtId="169" fontId="67" fillId="0" borderId="35" xfId="0" applyNumberFormat="1" applyFont="1" applyFill="1" applyBorder="1" applyAlignment="1" applyProtection="1">
      <alignment horizontal="right" vertical="center"/>
    </xf>
    <xf numFmtId="0" fontId="62" fillId="0" borderId="0" xfId="0" applyFont="1" applyAlignment="1" applyProtection="1">
      <alignment horizontal="center" vertical="center"/>
    </xf>
    <xf numFmtId="0" fontId="32" fillId="0" borderId="119" xfId="0" applyFont="1" applyBorder="1" applyAlignment="1" applyProtection="1">
      <alignment horizontal="center" vertical="center"/>
    </xf>
    <xf numFmtId="0" fontId="41" fillId="0" borderId="120" xfId="0" applyFont="1" applyBorder="1" applyAlignment="1" applyProtection="1">
      <alignment horizontal="center" vertical="center"/>
    </xf>
    <xf numFmtId="3" fontId="16" fillId="5" borderId="32" xfId="0" applyNumberFormat="1" applyFont="1" applyFill="1" applyBorder="1" applyAlignment="1" applyProtection="1">
      <alignment horizontal="right" vertical="center"/>
      <protection locked="0"/>
    </xf>
    <xf numFmtId="0" fontId="29" fillId="0" borderId="21" xfId="0" applyFont="1" applyBorder="1" applyAlignment="1" applyProtection="1">
      <alignment horizontal="center" vertical="center" textRotation="90"/>
    </xf>
    <xf numFmtId="0" fontId="32" fillId="0" borderId="118" xfId="0" applyFont="1" applyFill="1" applyBorder="1" applyAlignment="1" applyProtection="1">
      <alignment horizontal="center" vertical="center"/>
    </xf>
    <xf numFmtId="0" fontId="26" fillId="0" borderId="0" xfId="0" applyFont="1" applyFill="1" applyBorder="1" applyAlignment="1" applyProtection="1">
      <alignment horizontal="center" vertical="center"/>
    </xf>
    <xf numFmtId="49" fontId="22" fillId="0" borderId="0" xfId="0" applyNumberFormat="1" applyFont="1" applyBorder="1" applyAlignment="1" applyProtection="1">
      <alignment horizontal="center" vertical="center"/>
    </xf>
    <xf numFmtId="0" fontId="21" fillId="5" borderId="116" xfId="0" applyFont="1" applyFill="1" applyBorder="1" applyAlignment="1" applyProtection="1">
      <alignment horizontal="left" vertical="center"/>
      <protection locked="0"/>
    </xf>
    <xf numFmtId="0" fontId="63" fillId="12" borderId="110" xfId="0" applyFont="1" applyFill="1" applyBorder="1" applyAlignment="1" applyProtection="1">
      <alignment vertical="center" wrapText="1"/>
    </xf>
    <xf numFmtId="3" fontId="16" fillId="5" borderId="28" xfId="0" applyNumberFormat="1" applyFont="1" applyFill="1" applyBorder="1" applyAlignment="1" applyProtection="1">
      <alignment horizontal="right" vertical="center"/>
      <protection locked="0"/>
    </xf>
    <xf numFmtId="0" fontId="0" fillId="0" borderId="0" xfId="0" quotePrefix="1" applyFont="1" applyAlignment="1" applyProtection="1">
      <alignment horizontal="left" vertical="center" wrapText="1"/>
    </xf>
    <xf numFmtId="0" fontId="0" fillId="0" borderId="0" xfId="0" applyFont="1" applyAlignment="1" applyProtection="1">
      <alignment horizontal="left" vertical="center" wrapText="1"/>
    </xf>
    <xf numFmtId="0" fontId="32" fillId="0" borderId="29" xfId="0" applyFont="1" applyBorder="1" applyAlignment="1" applyProtection="1">
      <alignment horizontal="center" vertical="center"/>
    </xf>
    <xf numFmtId="0" fontId="30" fillId="0" borderId="21" xfId="0" applyFont="1" applyBorder="1" applyAlignment="1" applyProtection="1">
      <alignment horizontal="center" vertical="center" textRotation="90"/>
    </xf>
    <xf numFmtId="0" fontId="34" fillId="0" borderId="0" xfId="0" applyFont="1" applyAlignment="1" applyProtection="1">
      <alignment horizontal="left" vertical="center" wrapText="1"/>
    </xf>
    <xf numFmtId="0" fontId="34" fillId="0" borderId="0" xfId="0" applyFont="1" applyFill="1" applyAlignment="1" applyProtection="1">
      <alignment horizontal="left" vertical="center" wrapText="1"/>
    </xf>
    <xf numFmtId="3" fontId="37" fillId="0" borderId="117" xfId="0" applyNumberFormat="1" applyFont="1" applyFill="1" applyBorder="1" applyAlignment="1" applyProtection="1">
      <alignment horizontal="left" vertical="center" wrapText="1"/>
    </xf>
    <xf numFmtId="3" fontId="37" fillId="0" borderId="96" xfId="0" applyNumberFormat="1" applyFont="1" applyFill="1" applyBorder="1" applyAlignment="1" applyProtection="1">
      <alignment horizontal="left" vertical="center" wrapText="1"/>
    </xf>
    <xf numFmtId="3" fontId="37" fillId="0" borderId="117" xfId="0" applyNumberFormat="1" applyFont="1" applyFill="1" applyBorder="1" applyAlignment="1" applyProtection="1">
      <alignment horizontal="left" vertical="center"/>
    </xf>
    <xf numFmtId="3" fontId="37" fillId="0" borderId="96" xfId="0" applyNumberFormat="1" applyFont="1" applyFill="1" applyBorder="1" applyAlignment="1" applyProtection="1">
      <alignment horizontal="left" vertical="center"/>
    </xf>
    <xf numFmtId="3" fontId="37" fillId="0" borderId="121" xfId="0" applyNumberFormat="1" applyFont="1" applyFill="1" applyBorder="1" applyAlignment="1" applyProtection="1">
      <alignment horizontal="left" vertical="center"/>
    </xf>
    <xf numFmtId="3" fontId="37" fillId="0" borderId="94" xfId="0" applyNumberFormat="1" applyFont="1" applyFill="1" applyBorder="1" applyAlignment="1" applyProtection="1">
      <alignment horizontal="left" vertical="center"/>
    </xf>
    <xf numFmtId="0" fontId="32" fillId="24" borderId="116" xfId="0" applyFont="1" applyFill="1" applyBorder="1" applyAlignment="1" applyProtection="1">
      <alignment horizontal="center" vertical="center" wrapText="1"/>
    </xf>
    <xf numFmtId="0" fontId="32" fillId="24" borderId="116" xfId="0" applyFont="1" applyFill="1" applyBorder="1" applyAlignment="1" applyProtection="1">
      <alignment horizontal="center" vertical="center"/>
    </xf>
    <xf numFmtId="3" fontId="37" fillId="0" borderId="113" xfId="0" applyNumberFormat="1" applyFont="1" applyFill="1" applyBorder="1" applyAlignment="1" applyProtection="1">
      <alignment horizontal="left" vertical="center" wrapText="1"/>
    </xf>
    <xf numFmtId="3" fontId="37" fillId="0" borderId="115" xfId="0" applyNumberFormat="1" applyFont="1" applyFill="1" applyBorder="1" applyAlignment="1" applyProtection="1">
      <alignment horizontal="left" vertical="center" wrapText="1"/>
    </xf>
    <xf numFmtId="0" fontId="32" fillId="0" borderId="116" xfId="0" applyFont="1" applyBorder="1" applyAlignment="1" applyProtection="1">
      <alignment horizontal="center" vertical="center" wrapText="1"/>
    </xf>
    <xf numFmtId="3" fontId="37" fillId="0" borderId="109" xfId="0" applyNumberFormat="1" applyFont="1" applyFill="1" applyBorder="1" applyAlignment="1" applyProtection="1">
      <alignment horizontal="left" vertical="center" wrapText="1"/>
    </xf>
  </cellXfs>
  <cellStyles count="24">
    <cellStyle name="Akzent1" xfId="1" builtinId="29" customBuiltin="1"/>
    <cellStyle name="Akzent2" xfId="2" builtinId="33" customBuiltin="1"/>
    <cellStyle name="Akzent3" xfId="3" builtinId="37" customBuiltin="1"/>
    <cellStyle name="Akzent4" xfId="4" builtinId="41" customBuiltin="1"/>
    <cellStyle name="Akzent5" xfId="5" builtinId="45" customBuiltin="1"/>
    <cellStyle name="Akzent6" xfId="6" builtinId="49" customBuiltin="1"/>
    <cellStyle name="Ausgabe" xfId="7" builtinId="21" customBuiltin="1"/>
    <cellStyle name="Berechnung" xfId="8" builtinId="22" customBuiltin="1"/>
    <cellStyle name="Eingabe" xfId="9" builtinId="20" customBuiltin="1"/>
    <cellStyle name="Erklärender Text" xfId="10" builtinId="53" customBuiltin="1"/>
    <cellStyle name="Euro" xfId="11"/>
    <cellStyle name="Gut" xfId="12" builtinId="26" customBuiltin="1"/>
    <cellStyle name="Neutral" xfId="13" builtinId="28" customBuiltin="1"/>
    <cellStyle name="Notiz" xfId="14" builtinId="10" customBuiltin="1"/>
    <cellStyle name="Prozent" xfId="15" builtinId="5"/>
    <cellStyle name="Schlecht" xfId="16" builtinId="27" customBuiltin="1"/>
    <cellStyle name="Standard" xfId="0" builtinId="0"/>
    <cellStyle name="Überschrift 1" xfId="17" builtinId="16" customBuiltin="1"/>
    <cellStyle name="Überschrift 2" xfId="18" builtinId="17" customBuiltin="1"/>
    <cellStyle name="Überschrift 3" xfId="19" builtinId="18" customBuiltin="1"/>
    <cellStyle name="Überschrift 4" xfId="20" builtinId="19" customBuiltin="1"/>
    <cellStyle name="Verknüpfte Zelle" xfId="21" builtinId="24" customBuiltin="1"/>
    <cellStyle name="Warnender Text" xfId="22" builtinId="11" customBuiltin="1"/>
    <cellStyle name="Zelle überprüfen" xfId="23" builtinId="23" customBuiltin="1"/>
  </cellStyles>
  <dxfs count="4"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  <dxf>
      <fill>
        <patternFill patternType="solid">
          <fgColor indexed="64"/>
          <bgColor rgb="FFFFFFCC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7F7F7F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81"/>
  <sheetViews>
    <sheetView tabSelected="1" zoomScale="120" zoomScaleNormal="120" zoomScaleSheetLayoutView="100" workbookViewId="0">
      <selection activeCell="H22" sqref="H22:I22"/>
    </sheetView>
  </sheetViews>
  <sheetFormatPr baseColWidth="10" defaultColWidth="11.42578125" defaultRowHeight="12.75" x14ac:dyDescent="0.2"/>
  <cols>
    <col min="1" max="1" width="5.140625" style="1" customWidth="1"/>
    <col min="2" max="2" width="2.42578125" style="2" customWidth="1"/>
    <col min="3" max="3" width="5.140625" style="2" customWidth="1"/>
    <col min="4" max="4" width="28.140625" style="2" customWidth="1"/>
    <col min="5" max="5" width="22.140625" style="2" customWidth="1"/>
    <col min="6" max="6" width="7.5703125" style="2" customWidth="1"/>
    <col min="7" max="7" width="22.140625" style="2" customWidth="1"/>
    <col min="8" max="8" width="8.42578125" style="2" customWidth="1"/>
    <col min="9" max="9" width="22.140625" style="2" customWidth="1"/>
    <col min="10" max="10" width="9.140625" style="2" customWidth="1"/>
    <col min="11" max="11" width="22.7109375" style="2" customWidth="1"/>
    <col min="12" max="12" width="8.140625" style="2" customWidth="1"/>
    <col min="13" max="13" width="0.7109375" style="1" customWidth="1"/>
    <col min="14" max="14" width="11.42578125" style="3"/>
    <col min="15" max="15" width="15.7109375" style="3" customWidth="1"/>
    <col min="16" max="23" width="11.42578125" style="3"/>
    <col min="24" max="16384" width="11.42578125" style="4"/>
  </cols>
  <sheetData>
    <row r="1" spans="1:23" ht="36" customHeight="1" x14ac:dyDescent="0.2">
      <c r="A1" s="419"/>
      <c r="B1" s="458" t="s">
        <v>137</v>
      </c>
      <c r="C1" s="458"/>
      <c r="D1" s="458"/>
      <c r="E1" s="458"/>
      <c r="F1" s="458"/>
      <c r="G1" s="458"/>
      <c r="H1" s="458"/>
      <c r="I1" s="458"/>
      <c r="J1" s="458"/>
      <c r="K1" s="458"/>
    </row>
    <row r="2" spans="1:23" ht="26.25" customHeight="1" x14ac:dyDescent="0.3">
      <c r="A2" s="5"/>
      <c r="B2" s="464" t="s">
        <v>145</v>
      </c>
      <c r="C2" s="464"/>
      <c r="D2" s="464"/>
      <c r="E2" s="464"/>
      <c r="F2" s="464"/>
      <c r="G2" s="464"/>
      <c r="H2" s="464"/>
      <c r="I2" s="464"/>
      <c r="J2" s="464"/>
      <c r="K2" s="464"/>
      <c r="L2" s="6"/>
      <c r="M2" s="5"/>
    </row>
    <row r="3" spans="1:23" ht="24" customHeight="1" thickBot="1" x14ac:dyDescent="0.35">
      <c r="A3" s="5"/>
      <c r="B3" s="7"/>
      <c r="C3" s="8"/>
      <c r="D3" s="408" t="s">
        <v>135</v>
      </c>
      <c r="E3" s="24"/>
      <c r="F3" s="24"/>
      <c r="G3" s="24"/>
      <c r="H3" s="24"/>
      <c r="I3" s="24"/>
      <c r="J3" s="24"/>
      <c r="K3" s="24"/>
      <c r="L3" s="6"/>
      <c r="M3" s="5"/>
    </row>
    <row r="4" spans="1:23" ht="25.5" customHeight="1" thickBot="1" x14ac:dyDescent="0.35">
      <c r="A4" s="4"/>
      <c r="B4" s="7"/>
      <c r="C4" s="8"/>
      <c r="D4" s="9" t="s">
        <v>0</v>
      </c>
      <c r="E4" s="466"/>
      <c r="F4" s="466"/>
      <c r="G4" s="466"/>
      <c r="H4" s="466"/>
      <c r="I4" s="466"/>
      <c r="J4" s="466"/>
      <c r="K4" s="466"/>
      <c r="L4" s="6"/>
      <c r="M4" s="5"/>
    </row>
    <row r="5" spans="1:23" ht="4.5" customHeight="1" x14ac:dyDescent="0.3">
      <c r="A5" s="5"/>
      <c r="B5" s="7"/>
      <c r="C5" s="8"/>
      <c r="D5" s="8"/>
      <c r="E5" s="8"/>
      <c r="F5" s="8"/>
      <c r="G5" s="8"/>
      <c r="H5" s="8"/>
      <c r="I5" s="8"/>
      <c r="J5" s="8"/>
      <c r="K5" s="8"/>
      <c r="L5" s="6"/>
      <c r="M5" s="5"/>
    </row>
    <row r="6" spans="1:23" ht="15.75" customHeight="1" x14ac:dyDescent="0.3">
      <c r="A6" s="10"/>
      <c r="B6" s="11"/>
      <c r="C6" s="12"/>
      <c r="D6" s="465" t="s">
        <v>1</v>
      </c>
      <c r="E6" s="465"/>
      <c r="F6" s="465"/>
      <c r="G6" s="465"/>
      <c r="H6" s="465"/>
      <c r="I6" s="465"/>
      <c r="J6" s="465"/>
      <c r="K6" s="465"/>
      <c r="L6" s="11"/>
      <c r="M6" s="5"/>
    </row>
    <row r="7" spans="1:23" ht="15" customHeight="1" x14ac:dyDescent="0.3">
      <c r="A7" s="10"/>
      <c r="B7" s="13"/>
      <c r="C7" s="12"/>
      <c r="D7" s="465" t="s">
        <v>125</v>
      </c>
      <c r="E7" s="465"/>
      <c r="F7" s="465"/>
      <c r="G7" s="465"/>
      <c r="H7" s="465"/>
      <c r="I7" s="465"/>
      <c r="J7" s="465"/>
      <c r="K7" s="465"/>
      <c r="L7" s="11"/>
      <c r="M7" s="5"/>
    </row>
    <row r="8" spans="1:23" ht="15.75" customHeight="1" x14ac:dyDescent="0.3">
      <c r="A8" s="10"/>
      <c r="B8" s="13"/>
      <c r="C8" s="14"/>
      <c r="D8" s="15"/>
      <c r="E8" s="15"/>
      <c r="F8" s="15"/>
      <c r="G8" s="16" t="s">
        <v>2</v>
      </c>
      <c r="H8" s="15"/>
      <c r="I8" s="15"/>
      <c r="J8" s="15"/>
      <c r="K8" s="15"/>
      <c r="L8" s="11"/>
      <c r="M8" s="5"/>
    </row>
    <row r="9" spans="1:23" ht="6.75" customHeight="1" x14ac:dyDescent="0.3">
      <c r="A9" s="10"/>
      <c r="B9" s="13"/>
      <c r="C9" s="12"/>
      <c r="D9" s="12"/>
      <c r="E9" s="12"/>
      <c r="F9" s="12"/>
      <c r="G9" s="12"/>
      <c r="H9" s="12"/>
      <c r="I9" s="12"/>
      <c r="J9" s="12"/>
      <c r="K9" s="12"/>
      <c r="L9" s="11"/>
      <c r="M9" s="5"/>
    </row>
    <row r="10" spans="1:23" ht="20.25" x14ac:dyDescent="0.3">
      <c r="A10" s="10"/>
      <c r="B10" s="13"/>
      <c r="C10" s="12"/>
      <c r="D10" s="12"/>
      <c r="E10" s="17" t="s">
        <v>3</v>
      </c>
      <c r="F10" s="18"/>
      <c r="G10" s="19"/>
      <c r="H10" s="18"/>
      <c r="I10" s="19"/>
      <c r="J10" s="19"/>
      <c r="K10" s="455" t="s">
        <v>148</v>
      </c>
      <c r="L10" s="456"/>
      <c r="M10" s="5"/>
    </row>
    <row r="11" spans="1:23" ht="2.25" customHeight="1" x14ac:dyDescent="0.2">
      <c r="B11" s="11"/>
      <c r="C11" s="11"/>
      <c r="D11" s="11"/>
      <c r="E11" s="20"/>
      <c r="F11" s="20"/>
      <c r="G11" s="21"/>
      <c r="H11" s="20"/>
      <c r="I11" s="21"/>
      <c r="J11" s="21"/>
      <c r="K11" s="11"/>
      <c r="L11" s="11"/>
    </row>
    <row r="12" spans="1:23" s="22" customFormat="1" ht="54.75" customHeight="1" x14ac:dyDescent="0.25">
      <c r="B12" s="23"/>
      <c r="C12" s="23"/>
      <c r="D12" s="469" t="s">
        <v>124</v>
      </c>
      <c r="E12" s="470"/>
      <c r="F12" s="470"/>
      <c r="G12" s="470"/>
      <c r="H12" s="470"/>
      <c r="I12" s="470"/>
      <c r="J12" s="470"/>
      <c r="K12" s="470"/>
      <c r="L12" s="470"/>
      <c r="M12" s="26"/>
      <c r="N12" s="27"/>
    </row>
    <row r="13" spans="1:23" s="22" customFormat="1" ht="19.5" customHeight="1" x14ac:dyDescent="0.35">
      <c r="A13" s="28" t="s">
        <v>4</v>
      </c>
      <c r="B13" s="29" t="s">
        <v>114</v>
      </c>
      <c r="C13" s="24"/>
      <c r="D13" s="24"/>
      <c r="E13" s="23"/>
      <c r="F13" s="23"/>
      <c r="G13" s="23"/>
      <c r="H13" s="23"/>
      <c r="I13" s="23"/>
      <c r="J13" s="23"/>
      <c r="K13" s="23"/>
      <c r="L13" s="25"/>
      <c r="M13" s="26"/>
      <c r="N13" s="27"/>
    </row>
    <row r="14" spans="1:23" s="22" customFormat="1" ht="19.5" customHeight="1" x14ac:dyDescent="0.35">
      <c r="A14" s="28"/>
      <c r="B14" s="29"/>
      <c r="C14" s="24"/>
      <c r="D14" s="331"/>
      <c r="E14" s="23"/>
      <c r="F14" s="23"/>
      <c r="G14" s="23"/>
      <c r="H14" s="23"/>
      <c r="I14" s="23"/>
      <c r="J14" s="23"/>
      <c r="K14" s="23"/>
      <c r="L14" s="25"/>
      <c r="M14" s="26"/>
      <c r="N14" s="27"/>
    </row>
    <row r="15" spans="1:23" ht="6.75" customHeight="1" x14ac:dyDescent="0.2"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O15" s="4"/>
      <c r="P15" s="4"/>
      <c r="Q15" s="4"/>
      <c r="R15" s="4"/>
      <c r="S15" s="4"/>
      <c r="T15" s="4"/>
      <c r="U15" s="4"/>
      <c r="V15" s="4"/>
      <c r="W15" s="4"/>
    </row>
    <row r="16" spans="1:23" s="35" customFormat="1" ht="15.75" customHeight="1" x14ac:dyDescent="0.2">
      <c r="A16" s="30" t="s">
        <v>5</v>
      </c>
      <c r="B16" s="31" t="s">
        <v>6</v>
      </c>
      <c r="C16" s="32"/>
      <c r="D16" s="33"/>
      <c r="E16" s="32"/>
      <c r="F16" s="32"/>
      <c r="G16" s="32"/>
      <c r="H16" s="32"/>
      <c r="I16" s="32"/>
      <c r="J16" s="32"/>
      <c r="K16" s="32"/>
      <c r="L16" s="32"/>
      <c r="M16" s="30"/>
      <c r="N16" s="34"/>
    </row>
    <row r="17" spans="1:23" s="41" customFormat="1" ht="6" customHeight="1" x14ac:dyDescent="0.2">
      <c r="A17" s="36"/>
      <c r="B17" s="37"/>
      <c r="C17" s="37"/>
      <c r="D17" s="38"/>
      <c r="E17" s="37"/>
      <c r="F17" s="37"/>
      <c r="G17" s="37"/>
      <c r="H17" s="37"/>
      <c r="I17" s="37"/>
      <c r="J17" s="37"/>
      <c r="K17" s="37"/>
      <c r="L17" s="37"/>
      <c r="M17" s="39"/>
      <c r="N17" s="40"/>
    </row>
    <row r="18" spans="1:23" s="50" customFormat="1" ht="15" customHeight="1" x14ac:dyDescent="0.2">
      <c r="A18" s="42"/>
      <c r="B18" s="43" t="s">
        <v>7</v>
      </c>
      <c r="C18" s="44"/>
      <c r="D18" s="45"/>
      <c r="E18" s="45"/>
      <c r="F18" s="46"/>
      <c r="G18" s="45"/>
      <c r="H18" s="43" t="s">
        <v>8</v>
      </c>
      <c r="I18" s="45"/>
      <c r="J18" s="46"/>
      <c r="K18" s="47" t="s">
        <v>9</v>
      </c>
      <c r="L18" s="48"/>
      <c r="M18" s="49"/>
      <c r="N18" s="3"/>
    </row>
    <row r="19" spans="1:23" s="50" customFormat="1" ht="15" customHeight="1" x14ac:dyDescent="0.2">
      <c r="A19" s="42"/>
      <c r="B19" s="51"/>
      <c r="C19" s="52"/>
      <c r="D19" s="53"/>
      <c r="E19" s="53"/>
      <c r="F19" s="54"/>
      <c r="G19" s="53"/>
      <c r="H19" s="467" t="s">
        <v>133</v>
      </c>
      <c r="I19" s="467"/>
      <c r="J19" s="467"/>
      <c r="K19" s="55" t="s">
        <v>10</v>
      </c>
      <c r="L19" s="56"/>
      <c r="M19" s="49"/>
      <c r="N19" s="3"/>
    </row>
    <row r="20" spans="1:23" s="50" customFormat="1" ht="15" customHeight="1" x14ac:dyDescent="0.2">
      <c r="A20" s="42"/>
      <c r="B20" s="57" t="s">
        <v>11</v>
      </c>
      <c r="C20" s="52"/>
      <c r="D20" s="53"/>
      <c r="E20" s="53"/>
      <c r="F20" s="54"/>
      <c r="G20" s="53"/>
      <c r="H20" s="467"/>
      <c r="I20" s="467"/>
      <c r="J20" s="467"/>
      <c r="K20" s="58"/>
      <c r="L20" s="56"/>
      <c r="M20" s="49"/>
      <c r="N20" s="3"/>
    </row>
    <row r="21" spans="1:23" s="50" customFormat="1" ht="15" customHeight="1" thickBot="1" x14ac:dyDescent="0.25">
      <c r="A21" s="42"/>
      <c r="B21" s="59" t="s">
        <v>12</v>
      </c>
      <c r="C21" s="60"/>
      <c r="D21" s="61"/>
      <c r="E21" s="61"/>
      <c r="F21" s="62"/>
      <c r="G21" s="63"/>
      <c r="H21" s="320" t="s">
        <v>88</v>
      </c>
      <c r="I21" s="63"/>
      <c r="J21" s="65"/>
      <c r="K21" s="66" t="s">
        <v>13</v>
      </c>
      <c r="L21" s="67"/>
      <c r="M21" s="49"/>
      <c r="N21" s="3"/>
    </row>
    <row r="22" spans="1:23" s="71" customFormat="1" ht="18" customHeight="1" x14ac:dyDescent="0.2">
      <c r="A22" s="68"/>
      <c r="B22" s="72"/>
      <c r="C22" s="445" t="s">
        <v>128</v>
      </c>
      <c r="D22" s="446" t="s">
        <v>130</v>
      </c>
      <c r="E22" s="411"/>
      <c r="F22" s="412" t="s">
        <v>14</v>
      </c>
      <c r="G22" s="413"/>
      <c r="H22" s="468"/>
      <c r="I22" s="468"/>
      <c r="J22" s="69" t="s">
        <v>15</v>
      </c>
      <c r="K22" s="75">
        <f>E22*H22</f>
        <v>0</v>
      </c>
      <c r="L22" s="69" t="s">
        <v>14</v>
      </c>
      <c r="M22" s="82"/>
      <c r="N22" s="70"/>
    </row>
    <row r="23" spans="1:23" s="71" customFormat="1" ht="18" customHeight="1" thickBot="1" x14ac:dyDescent="0.25">
      <c r="A23" s="68"/>
      <c r="B23" s="76"/>
      <c r="C23" s="448" t="s">
        <v>129</v>
      </c>
      <c r="D23" s="453" t="s">
        <v>131</v>
      </c>
      <c r="E23" s="77"/>
      <c r="F23" s="78" t="s">
        <v>14</v>
      </c>
      <c r="G23" s="79"/>
      <c r="H23" s="461"/>
      <c r="I23" s="461"/>
      <c r="J23" s="80" t="s">
        <v>15</v>
      </c>
      <c r="K23" s="81">
        <f>E23*H23</f>
        <v>0</v>
      </c>
      <c r="L23" s="69" t="s">
        <v>14</v>
      </c>
      <c r="M23" s="82"/>
      <c r="N23" s="70"/>
    </row>
    <row r="24" spans="1:23" s="14" customFormat="1" ht="24" customHeight="1" thickBot="1" x14ac:dyDescent="0.25">
      <c r="A24" s="83"/>
      <c r="B24" s="84"/>
      <c r="C24" s="84"/>
      <c r="D24" s="416"/>
      <c r="E24" s="85"/>
      <c r="F24" s="86"/>
      <c r="G24" s="87"/>
      <c r="H24" s="86"/>
      <c r="I24" s="88"/>
      <c r="J24" s="88" t="s">
        <v>16</v>
      </c>
      <c r="K24" s="89">
        <f>SUM(K22:K23)</f>
        <v>0</v>
      </c>
      <c r="L24" s="90" t="s">
        <v>14</v>
      </c>
      <c r="M24" s="91"/>
      <c r="N24" s="70"/>
    </row>
    <row r="25" spans="1:23" ht="8.25" customHeight="1" x14ac:dyDescent="0.2">
      <c r="A25" s="92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4"/>
      <c r="O25" s="4"/>
      <c r="P25" s="4"/>
      <c r="Q25" s="4"/>
      <c r="R25" s="4"/>
      <c r="S25" s="4"/>
      <c r="T25" s="4"/>
      <c r="U25" s="4"/>
      <c r="V25" s="4"/>
      <c r="W25" s="4"/>
    </row>
    <row r="26" spans="1:23" s="14" customFormat="1" ht="4.5" customHeight="1" x14ac:dyDescent="0.2">
      <c r="A26" s="95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96"/>
      <c r="N26" s="70"/>
    </row>
    <row r="27" spans="1:23" s="101" customFormat="1" ht="15.75" customHeight="1" x14ac:dyDescent="0.2">
      <c r="A27" s="97" t="s">
        <v>17</v>
      </c>
      <c r="B27" s="98" t="s">
        <v>18</v>
      </c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30"/>
      <c r="N27" s="100"/>
    </row>
    <row r="28" spans="1:23" s="101" customFormat="1" ht="6" customHeight="1" x14ac:dyDescent="0.2">
      <c r="A28" s="102"/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39"/>
      <c r="N28" s="100"/>
    </row>
    <row r="29" spans="1:23" s="41" customFormat="1" ht="15" customHeight="1" x14ac:dyDescent="0.2">
      <c r="A29" s="36"/>
      <c r="B29" s="104"/>
      <c r="C29" s="462"/>
      <c r="D29" s="105"/>
      <c r="E29" s="106"/>
      <c r="F29" s="106" t="s">
        <v>19</v>
      </c>
      <c r="G29" s="107"/>
      <c r="H29" s="107"/>
      <c r="I29" s="463" t="s">
        <v>20</v>
      </c>
      <c r="J29" s="463"/>
      <c r="K29" s="463" t="s">
        <v>21</v>
      </c>
      <c r="L29" s="463"/>
      <c r="M29" s="39"/>
      <c r="N29" s="40"/>
    </row>
    <row r="30" spans="1:23" s="41" customFormat="1" ht="17.25" customHeight="1" x14ac:dyDescent="0.2">
      <c r="A30" s="36"/>
      <c r="B30" s="108"/>
      <c r="C30" s="462"/>
      <c r="D30" s="37"/>
      <c r="E30" s="471" t="s">
        <v>22</v>
      </c>
      <c r="F30" s="471"/>
      <c r="G30" s="459" t="s">
        <v>23</v>
      </c>
      <c r="H30" s="459"/>
      <c r="I30" s="109"/>
      <c r="J30" s="110"/>
      <c r="K30" s="460"/>
      <c r="L30" s="460"/>
      <c r="M30" s="39"/>
      <c r="N30" s="40"/>
    </row>
    <row r="31" spans="1:23" s="41" customFormat="1" ht="15" customHeight="1" x14ac:dyDescent="0.2">
      <c r="A31" s="36"/>
      <c r="B31" s="43" t="s">
        <v>84</v>
      </c>
      <c r="C31" s="44"/>
      <c r="D31" s="111"/>
      <c r="E31" s="111"/>
      <c r="F31" s="440" t="s">
        <v>144</v>
      </c>
      <c r="G31" s="441"/>
      <c r="H31" s="441"/>
      <c r="I31" s="441"/>
      <c r="J31" s="441"/>
      <c r="K31" s="111"/>
      <c r="L31" s="112"/>
      <c r="M31" s="39"/>
      <c r="N31" s="40"/>
    </row>
    <row r="32" spans="1:23" s="41" customFormat="1" ht="15" customHeight="1" thickBot="1" x14ac:dyDescent="0.25">
      <c r="A32" s="36"/>
      <c r="B32" s="64" t="s">
        <v>24</v>
      </c>
      <c r="C32" s="66"/>
      <c r="D32" s="113"/>
      <c r="E32" s="113"/>
      <c r="F32" s="442" t="s">
        <v>134</v>
      </c>
      <c r="G32" s="442"/>
      <c r="H32" s="442"/>
      <c r="I32" s="442"/>
      <c r="J32" s="442"/>
      <c r="K32" s="113"/>
      <c r="L32" s="114"/>
      <c r="M32" s="39"/>
      <c r="N32" s="40"/>
    </row>
    <row r="33" spans="1:14" s="71" customFormat="1" ht="18" customHeight="1" x14ac:dyDescent="0.2">
      <c r="A33" s="68"/>
      <c r="B33" s="72"/>
      <c r="C33" s="445" t="s">
        <v>128</v>
      </c>
      <c r="D33" s="446" t="s">
        <v>130</v>
      </c>
      <c r="E33" s="321"/>
      <c r="F33" s="115" t="s">
        <v>25</v>
      </c>
      <c r="G33" s="438">
        <f>E33</f>
        <v>0</v>
      </c>
      <c r="H33" s="115" t="s">
        <v>25</v>
      </c>
      <c r="I33" s="321"/>
      <c r="J33" s="115" t="s">
        <v>25</v>
      </c>
      <c r="K33" s="321"/>
      <c r="L33" s="115" t="s">
        <v>25</v>
      </c>
      <c r="M33" s="82"/>
      <c r="N33" s="70"/>
    </row>
    <row r="34" spans="1:14" s="71" customFormat="1" ht="18" customHeight="1" thickBot="1" x14ac:dyDescent="0.25">
      <c r="A34" s="68"/>
      <c r="B34" s="72"/>
      <c r="C34" s="447" t="s">
        <v>129</v>
      </c>
      <c r="D34" s="444" t="s">
        <v>131</v>
      </c>
      <c r="E34" s="116"/>
      <c r="F34" s="115" t="s">
        <v>25</v>
      </c>
      <c r="G34" s="439">
        <f>E34</f>
        <v>0</v>
      </c>
      <c r="H34" s="115" t="s">
        <v>25</v>
      </c>
      <c r="I34" s="116"/>
      <c r="J34" s="115" t="s">
        <v>25</v>
      </c>
      <c r="K34" s="116"/>
      <c r="L34" s="115" t="s">
        <v>25</v>
      </c>
      <c r="M34" s="82"/>
      <c r="N34" s="70"/>
    </row>
    <row r="35" spans="1:14" s="41" customFormat="1" ht="15" customHeight="1" x14ac:dyDescent="0.2">
      <c r="A35" s="36"/>
      <c r="B35" s="43" t="s">
        <v>26</v>
      </c>
      <c r="C35" s="44"/>
      <c r="D35" s="44"/>
      <c r="E35" s="44"/>
      <c r="F35" s="44"/>
      <c r="G35" s="44"/>
      <c r="H35" s="44"/>
      <c r="I35" s="44"/>
      <c r="J35" s="44"/>
      <c r="K35" s="44"/>
      <c r="L35" s="117"/>
      <c r="M35" s="39"/>
      <c r="N35" s="40"/>
    </row>
    <row r="36" spans="1:14" s="41" customFormat="1" ht="15" customHeight="1" thickBot="1" x14ac:dyDescent="0.25">
      <c r="A36" s="36"/>
      <c r="B36" s="64" t="s">
        <v>27</v>
      </c>
      <c r="C36" s="66"/>
      <c r="D36" s="66"/>
      <c r="E36" s="66"/>
      <c r="F36" s="66"/>
      <c r="G36" s="66"/>
      <c r="H36" s="66"/>
      <c r="I36" s="66"/>
      <c r="J36" s="66"/>
      <c r="K36" s="66"/>
      <c r="L36" s="118"/>
      <c r="M36" s="39"/>
      <c r="N36" s="40"/>
    </row>
    <row r="37" spans="1:14" s="71" customFormat="1" ht="18" customHeight="1" thickBot="1" x14ac:dyDescent="0.25">
      <c r="A37" s="68"/>
      <c r="B37" s="72"/>
      <c r="C37" s="447" t="s">
        <v>128</v>
      </c>
      <c r="D37" s="444" t="s">
        <v>130</v>
      </c>
      <c r="E37" s="414"/>
      <c r="F37" s="115" t="s">
        <v>28</v>
      </c>
      <c r="G37" s="414"/>
      <c r="H37" s="115"/>
      <c r="I37" s="414"/>
      <c r="J37" s="322" t="s">
        <v>28</v>
      </c>
      <c r="K37" s="414"/>
      <c r="L37" s="322" t="s">
        <v>28</v>
      </c>
      <c r="M37" s="82"/>
      <c r="N37" s="70"/>
    </row>
    <row r="38" spans="1:14" s="71" customFormat="1" ht="18" customHeight="1" thickBot="1" x14ac:dyDescent="0.25">
      <c r="A38" s="68"/>
      <c r="B38" s="119"/>
      <c r="C38" s="448" t="s">
        <v>129</v>
      </c>
      <c r="D38" s="449" t="s">
        <v>131</v>
      </c>
      <c r="E38" s="327"/>
      <c r="F38" s="326" t="s">
        <v>28</v>
      </c>
      <c r="G38" s="327"/>
      <c r="H38" s="326" t="s">
        <v>28</v>
      </c>
      <c r="I38" s="327"/>
      <c r="J38" s="322" t="s">
        <v>28</v>
      </c>
      <c r="K38" s="327"/>
      <c r="L38" s="322" t="s">
        <v>28</v>
      </c>
      <c r="M38" s="82"/>
      <c r="N38" s="70"/>
    </row>
    <row r="39" spans="1:14" s="71" customFormat="1" ht="18" customHeight="1" thickBot="1" x14ac:dyDescent="0.25">
      <c r="A39" s="68"/>
      <c r="B39" s="120"/>
      <c r="C39" s="121"/>
      <c r="D39" s="122" t="s">
        <v>29</v>
      </c>
      <c r="E39" s="123">
        <f>SUM(E37:E38)</f>
        <v>0</v>
      </c>
      <c r="F39" s="124" t="s">
        <v>28</v>
      </c>
      <c r="G39" s="125">
        <f>SUM(G37:G38)</f>
        <v>0</v>
      </c>
      <c r="H39" s="124" t="s">
        <v>28</v>
      </c>
      <c r="I39" s="125">
        <f>SUM(I37:I38)</f>
        <v>0</v>
      </c>
      <c r="J39" s="126" t="s">
        <v>28</v>
      </c>
      <c r="K39" s="125">
        <f>SUM(K37:K38)</f>
        <v>0</v>
      </c>
      <c r="L39" s="127" t="s">
        <v>28</v>
      </c>
      <c r="M39" s="82"/>
      <c r="N39" s="70"/>
    </row>
    <row r="40" spans="1:14" s="41" customFormat="1" ht="14.25" customHeight="1" x14ac:dyDescent="0.2">
      <c r="A40" s="36"/>
      <c r="B40" s="43" t="s">
        <v>30</v>
      </c>
      <c r="C40" s="111"/>
      <c r="D40" s="111"/>
      <c r="E40" s="111"/>
      <c r="F40" s="111"/>
      <c r="G40" s="111"/>
      <c r="H40" s="111"/>
      <c r="I40" s="111"/>
      <c r="J40" s="111"/>
      <c r="K40" s="128"/>
      <c r="L40" s="112"/>
      <c r="M40" s="39"/>
      <c r="N40" s="40"/>
    </row>
    <row r="41" spans="1:14" s="41" customFormat="1" ht="14.25" customHeight="1" thickBot="1" x14ac:dyDescent="0.25">
      <c r="A41" s="36"/>
      <c r="B41" s="129" t="s">
        <v>31</v>
      </c>
      <c r="C41" s="113"/>
      <c r="D41" s="113"/>
      <c r="E41" s="113"/>
      <c r="F41" s="113"/>
      <c r="G41" s="113"/>
      <c r="H41" s="113"/>
      <c r="I41" s="113"/>
      <c r="J41" s="113"/>
      <c r="K41" s="130"/>
      <c r="L41" s="114"/>
      <c r="M41" s="39"/>
      <c r="N41" s="40"/>
    </row>
    <row r="42" spans="1:14" s="71" customFormat="1" ht="18" customHeight="1" thickBot="1" x14ac:dyDescent="0.25">
      <c r="A42" s="68"/>
      <c r="B42" s="72"/>
      <c r="C42" s="447" t="s">
        <v>128</v>
      </c>
      <c r="D42" s="444" t="s">
        <v>130</v>
      </c>
      <c r="E42" s="131">
        <f>E37*E33</f>
        <v>0</v>
      </c>
      <c r="F42" s="115" t="s">
        <v>32</v>
      </c>
      <c r="G42" s="131">
        <f>G33*G37</f>
        <v>0</v>
      </c>
      <c r="H42" s="115" t="s">
        <v>32</v>
      </c>
      <c r="I42" s="323">
        <f>I33*I37</f>
        <v>0</v>
      </c>
      <c r="J42" s="324" t="s">
        <v>32</v>
      </c>
      <c r="K42" s="323">
        <f>K33*K37</f>
        <v>0</v>
      </c>
      <c r="L42" s="322" t="s">
        <v>32</v>
      </c>
      <c r="M42" s="82"/>
      <c r="N42" s="70"/>
    </row>
    <row r="43" spans="1:14" s="71" customFormat="1" ht="18" customHeight="1" thickBot="1" x14ac:dyDescent="0.25">
      <c r="A43" s="68"/>
      <c r="B43" s="119"/>
      <c r="C43" s="448" t="s">
        <v>129</v>
      </c>
      <c r="D43" s="449" t="s">
        <v>131</v>
      </c>
      <c r="E43" s="325">
        <f>E38*E34</f>
        <v>0</v>
      </c>
      <c r="F43" s="326" t="s">
        <v>32</v>
      </c>
      <c r="G43" s="325">
        <f>G34*G38</f>
        <v>0</v>
      </c>
      <c r="H43" s="326" t="s">
        <v>32</v>
      </c>
      <c r="I43" s="323">
        <f>I34*I38</f>
        <v>0</v>
      </c>
      <c r="J43" s="324" t="s">
        <v>32</v>
      </c>
      <c r="K43" s="323">
        <f>K34*K38</f>
        <v>0</v>
      </c>
      <c r="L43" s="322" t="s">
        <v>32</v>
      </c>
      <c r="M43" s="82"/>
      <c r="N43" s="70"/>
    </row>
    <row r="44" spans="1:14" s="71" customFormat="1" ht="18" customHeight="1" thickBot="1" x14ac:dyDescent="0.25">
      <c r="A44" s="68"/>
      <c r="B44" s="132"/>
      <c r="C44" s="133"/>
      <c r="D44" s="134" t="s">
        <v>29</v>
      </c>
      <c r="E44" s="135">
        <f>SUM(E42:E43)</f>
        <v>0</v>
      </c>
      <c r="F44" s="124" t="s">
        <v>32</v>
      </c>
      <c r="G44" s="135">
        <f>SUM(G42:G43)</f>
        <v>0</v>
      </c>
      <c r="H44" s="124" t="s">
        <v>32</v>
      </c>
      <c r="I44" s="135">
        <f>SUM(I42:I43)</f>
        <v>0</v>
      </c>
      <c r="J44" s="124" t="s">
        <v>32</v>
      </c>
      <c r="K44" s="135">
        <f>SUM(K42:K43)</f>
        <v>0</v>
      </c>
      <c r="L44" s="136" t="s">
        <v>32</v>
      </c>
      <c r="M44" s="82"/>
      <c r="N44" s="70"/>
    </row>
    <row r="45" spans="1:14" s="71" customFormat="1" ht="18" customHeight="1" x14ac:dyDescent="0.2">
      <c r="A45" s="68"/>
      <c r="B45" s="132"/>
      <c r="C45" s="137"/>
      <c r="D45" s="138" t="s">
        <v>33</v>
      </c>
      <c r="E45" s="139">
        <v>192</v>
      </c>
      <c r="F45" s="140"/>
      <c r="G45" s="141">
        <f>250-E45</f>
        <v>58</v>
      </c>
      <c r="H45" s="142"/>
      <c r="I45" s="139">
        <v>52</v>
      </c>
      <c r="J45" s="143"/>
      <c r="K45" s="139">
        <v>63</v>
      </c>
      <c r="L45" s="143"/>
      <c r="M45" s="82"/>
      <c r="N45" s="70"/>
    </row>
    <row r="46" spans="1:14" s="41" customFormat="1" ht="15" customHeight="1" x14ac:dyDescent="0.2">
      <c r="A46" s="36"/>
      <c r="B46" s="43" t="s">
        <v>34</v>
      </c>
      <c r="C46" s="44"/>
      <c r="D46" s="144"/>
      <c r="E46" s="145"/>
      <c r="F46" s="45"/>
      <c r="G46" s="45"/>
      <c r="H46" s="45"/>
      <c r="I46" s="44"/>
      <c r="J46" s="45"/>
      <c r="K46" s="45"/>
      <c r="L46" s="46"/>
      <c r="M46" s="39"/>
      <c r="N46" s="40"/>
    </row>
    <row r="47" spans="1:14" s="41" customFormat="1" ht="15" customHeight="1" x14ac:dyDescent="0.2">
      <c r="A47" s="36"/>
      <c r="B47" s="59"/>
      <c r="C47" s="60"/>
      <c r="D47" s="63"/>
      <c r="E47" s="146"/>
      <c r="F47" s="63"/>
      <c r="G47" s="146"/>
      <c r="H47" s="63"/>
      <c r="I47" s="63"/>
      <c r="J47" s="63"/>
      <c r="K47" s="63"/>
      <c r="L47" s="65"/>
      <c r="M47" s="39"/>
      <c r="N47" s="40"/>
    </row>
    <row r="48" spans="1:14" s="71" customFormat="1" ht="18" customHeight="1" x14ac:dyDescent="0.2">
      <c r="A48" s="68"/>
      <c r="B48" s="132"/>
      <c r="C48" s="147"/>
      <c r="D48" s="138" t="s">
        <v>35</v>
      </c>
      <c r="E48" s="395">
        <f>ROUND(E44*E45,0)</f>
        <v>0</v>
      </c>
      <c r="F48" s="124" t="s">
        <v>14</v>
      </c>
      <c r="G48" s="183">
        <f>ROUND(G44*G45,0)</f>
        <v>0</v>
      </c>
      <c r="H48" s="124" t="s">
        <v>14</v>
      </c>
      <c r="I48" s="183">
        <f>ROUND(I44*I45,0)</f>
        <v>0</v>
      </c>
      <c r="J48" s="124" t="s">
        <v>14</v>
      </c>
      <c r="K48" s="183">
        <f>ROUND(K44*K45,0)</f>
        <v>0</v>
      </c>
      <c r="L48" s="149" t="s">
        <v>14</v>
      </c>
      <c r="M48" s="82"/>
      <c r="N48" s="70"/>
    </row>
    <row r="49" spans="1:23" s="14" customFormat="1" ht="7.5" customHeight="1" x14ac:dyDescent="0.2">
      <c r="A49" s="83"/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150"/>
      <c r="M49" s="96"/>
      <c r="N49" s="70"/>
    </row>
    <row r="50" spans="1:23" s="14" customFormat="1" ht="18.75" customHeight="1" x14ac:dyDescent="0.2">
      <c r="A50" s="83"/>
      <c r="B50" s="84"/>
      <c r="C50" s="84"/>
      <c r="D50" s="84"/>
      <c r="E50" s="84"/>
      <c r="F50" s="84"/>
      <c r="G50" s="84"/>
      <c r="H50" s="150"/>
      <c r="I50" s="151"/>
      <c r="J50" s="151" t="s">
        <v>36</v>
      </c>
      <c r="K50" s="89">
        <f>E48+G48+I48+K48</f>
        <v>0</v>
      </c>
      <c r="L50" s="90" t="s">
        <v>14</v>
      </c>
      <c r="M50" s="91"/>
      <c r="N50" s="70"/>
    </row>
    <row r="51" spans="1:23" ht="6" customHeight="1" x14ac:dyDescent="0.2">
      <c r="A51" s="92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4"/>
      <c r="O51" s="4"/>
      <c r="P51" s="4"/>
      <c r="Q51" s="4"/>
      <c r="R51" s="4"/>
      <c r="S51" s="4"/>
      <c r="T51" s="4"/>
      <c r="U51" s="4"/>
      <c r="V51" s="4"/>
      <c r="W51" s="4"/>
    </row>
    <row r="52" spans="1:23" ht="7.5" customHeight="1" x14ac:dyDescent="0.2">
      <c r="A52" s="152"/>
      <c r="B52" s="153"/>
      <c r="C52" s="153"/>
      <c r="D52" s="153"/>
      <c r="E52" s="153"/>
      <c r="F52" s="153"/>
      <c r="G52" s="153"/>
      <c r="H52" s="153"/>
      <c r="I52" s="153"/>
      <c r="J52" s="153"/>
      <c r="K52" s="153"/>
      <c r="L52" s="153"/>
      <c r="M52" s="152"/>
      <c r="O52" s="4"/>
      <c r="P52" s="4"/>
      <c r="Q52" s="4"/>
      <c r="R52" s="4"/>
      <c r="S52" s="4"/>
      <c r="T52" s="4"/>
      <c r="U52" s="4"/>
      <c r="V52" s="4"/>
      <c r="W52" s="4"/>
    </row>
    <row r="53" spans="1:23" s="101" customFormat="1" ht="15.75" customHeight="1" x14ac:dyDescent="0.2">
      <c r="A53" s="30" t="s">
        <v>37</v>
      </c>
      <c r="B53" s="31" t="s">
        <v>140</v>
      </c>
      <c r="C53" s="154"/>
      <c r="D53" s="154"/>
      <c r="E53" s="154"/>
      <c r="F53" s="154"/>
      <c r="G53" s="154"/>
      <c r="H53" s="154"/>
      <c r="I53" s="154"/>
      <c r="J53" s="154"/>
      <c r="K53" s="154"/>
      <c r="L53" s="154"/>
      <c r="M53" s="30"/>
      <c r="N53" s="100"/>
    </row>
    <row r="54" spans="1:23" s="101" customFormat="1" ht="11.25" customHeight="1" x14ac:dyDescent="0.2">
      <c r="A54" s="102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39"/>
      <c r="N54" s="100"/>
    </row>
    <row r="55" spans="1:23" s="101" customFormat="1" ht="15" customHeight="1" x14ac:dyDescent="0.2">
      <c r="A55" s="102"/>
      <c r="B55" s="155" t="s">
        <v>38</v>
      </c>
      <c r="C55" s="156"/>
      <c r="D55" s="156"/>
      <c r="E55" s="156"/>
      <c r="F55" s="156"/>
      <c r="G55" s="156"/>
      <c r="H55" s="156"/>
      <c r="I55" s="156"/>
      <c r="J55" s="156"/>
      <c r="K55" s="156"/>
      <c r="L55" s="157"/>
      <c r="M55" s="158"/>
      <c r="N55" s="100"/>
    </row>
    <row r="56" spans="1:23" s="41" customFormat="1" ht="15" customHeight="1" x14ac:dyDescent="0.2">
      <c r="A56" s="36"/>
      <c r="B56" s="43" t="s">
        <v>85</v>
      </c>
      <c r="C56" s="44"/>
      <c r="D56" s="111"/>
      <c r="E56" s="111"/>
      <c r="F56" s="111"/>
      <c r="G56" s="111"/>
      <c r="H56" s="111"/>
      <c r="I56" s="111"/>
      <c r="J56" s="111"/>
      <c r="K56" s="45"/>
      <c r="L56" s="48"/>
      <c r="M56" s="39"/>
      <c r="N56" s="40"/>
    </row>
    <row r="57" spans="1:23" s="41" customFormat="1" ht="15" customHeight="1" thickBot="1" x14ac:dyDescent="0.25">
      <c r="A57" s="36"/>
      <c r="B57" s="59" t="s">
        <v>39</v>
      </c>
      <c r="C57" s="159"/>
      <c r="D57" s="160"/>
      <c r="E57" s="160"/>
      <c r="F57" s="160"/>
      <c r="G57" s="160"/>
      <c r="H57" s="160"/>
      <c r="I57" s="160"/>
      <c r="J57" s="160"/>
      <c r="K57" s="160"/>
      <c r="L57" s="161"/>
      <c r="M57" s="39"/>
      <c r="N57" s="40"/>
    </row>
    <row r="58" spans="1:23" s="71" customFormat="1" ht="18" customHeight="1" x14ac:dyDescent="0.2">
      <c r="A58" s="68"/>
      <c r="B58" s="120"/>
      <c r="C58" s="447" t="s">
        <v>128</v>
      </c>
      <c r="D58" s="444" t="s">
        <v>130</v>
      </c>
      <c r="E58" s="164"/>
      <c r="F58" s="115" t="s">
        <v>40</v>
      </c>
      <c r="G58" s="162"/>
      <c r="H58" s="162"/>
      <c r="I58" s="162"/>
      <c r="J58" s="162"/>
      <c r="K58" s="162"/>
      <c r="L58" s="163"/>
      <c r="M58" s="82"/>
      <c r="N58" s="70"/>
    </row>
    <row r="59" spans="1:23" s="71" customFormat="1" ht="18" customHeight="1" thickBot="1" x14ac:dyDescent="0.25">
      <c r="A59" s="68"/>
      <c r="B59" s="165"/>
      <c r="C59" s="448" t="s">
        <v>129</v>
      </c>
      <c r="D59" s="449" t="s">
        <v>131</v>
      </c>
      <c r="E59" s="319"/>
      <c r="F59" s="415" t="s">
        <v>40</v>
      </c>
      <c r="G59" s="162"/>
      <c r="H59" s="162"/>
      <c r="I59" s="162"/>
      <c r="J59" s="162"/>
      <c r="K59" s="162"/>
      <c r="L59" s="163"/>
      <c r="M59" s="82"/>
      <c r="N59" s="70"/>
    </row>
    <row r="60" spans="1:23" s="71" customFormat="1" ht="9.75" customHeight="1" thickBot="1" x14ac:dyDescent="0.25">
      <c r="A60" s="68"/>
      <c r="B60" s="120"/>
      <c r="C60" s="121"/>
      <c r="D60" s="166"/>
      <c r="E60" s="167"/>
      <c r="F60" s="162"/>
      <c r="G60" s="162"/>
      <c r="H60" s="162"/>
      <c r="I60" s="167"/>
      <c r="J60" s="162"/>
      <c r="K60" s="167"/>
      <c r="L60" s="163"/>
      <c r="M60" s="82"/>
      <c r="N60" s="70"/>
    </row>
    <row r="61" spans="1:23" s="41" customFormat="1" ht="15" customHeight="1" x14ac:dyDescent="0.2">
      <c r="A61" s="36"/>
      <c r="B61" s="168"/>
      <c r="C61" s="472"/>
      <c r="D61" s="105"/>
      <c r="E61" s="106"/>
      <c r="F61" s="106" t="s">
        <v>19</v>
      </c>
      <c r="G61" s="107"/>
      <c r="H61" s="107"/>
      <c r="I61" s="463" t="s">
        <v>20</v>
      </c>
      <c r="J61" s="463"/>
      <c r="K61" s="463" t="s">
        <v>21</v>
      </c>
      <c r="L61" s="463"/>
      <c r="M61" s="39"/>
      <c r="N61" s="40"/>
    </row>
    <row r="62" spans="1:23" s="41" customFormat="1" ht="15" customHeight="1" x14ac:dyDescent="0.2">
      <c r="A62" s="36"/>
      <c r="B62" s="169"/>
      <c r="C62" s="472"/>
      <c r="D62" s="37"/>
      <c r="E62" s="471" t="s">
        <v>22</v>
      </c>
      <c r="F62" s="471"/>
      <c r="G62" s="459" t="s">
        <v>23</v>
      </c>
      <c r="H62" s="459"/>
      <c r="I62" s="109"/>
      <c r="J62" s="110"/>
      <c r="K62" s="460"/>
      <c r="L62" s="460"/>
      <c r="M62" s="39"/>
      <c r="N62" s="40"/>
    </row>
    <row r="63" spans="1:23" s="41" customFormat="1" ht="15" customHeight="1" x14ac:dyDescent="0.2">
      <c r="A63" s="36"/>
      <c r="B63" s="170" t="s">
        <v>41</v>
      </c>
      <c r="C63" s="145"/>
      <c r="D63" s="145"/>
      <c r="E63" s="145"/>
      <c r="F63" s="145"/>
      <c r="G63" s="145"/>
      <c r="H63" s="145"/>
      <c r="I63" s="145"/>
      <c r="J63" s="145"/>
      <c r="K63" s="145"/>
      <c r="L63" s="48"/>
      <c r="M63" s="39"/>
      <c r="N63" s="40"/>
    </row>
    <row r="64" spans="1:23" s="41" customFormat="1" ht="15" customHeight="1" thickBot="1" x14ac:dyDescent="0.25">
      <c r="A64" s="36"/>
      <c r="B64" s="64" t="s">
        <v>42</v>
      </c>
      <c r="C64" s="159"/>
      <c r="D64" s="160"/>
      <c r="E64" s="160"/>
      <c r="F64" s="160"/>
      <c r="G64" s="160"/>
      <c r="H64" s="160"/>
      <c r="I64" s="160"/>
      <c r="J64" s="160"/>
      <c r="K64" s="160"/>
      <c r="L64" s="161"/>
      <c r="M64" s="39"/>
      <c r="N64" s="40"/>
    </row>
    <row r="65" spans="1:23" s="71" customFormat="1" ht="18" customHeight="1" thickBot="1" x14ac:dyDescent="0.25">
      <c r="A65" s="68"/>
      <c r="B65" s="72"/>
      <c r="C65" s="447" t="s">
        <v>128</v>
      </c>
      <c r="D65" s="444" t="s">
        <v>130</v>
      </c>
      <c r="E65" s="73"/>
      <c r="F65" s="171" t="s">
        <v>43</v>
      </c>
      <c r="G65" s="436"/>
      <c r="H65" s="171" t="s">
        <v>43</v>
      </c>
      <c r="I65" s="454"/>
      <c r="J65" s="330" t="s">
        <v>43</v>
      </c>
      <c r="K65" s="454"/>
      <c r="L65" s="330" t="s">
        <v>43</v>
      </c>
      <c r="M65" s="82"/>
      <c r="N65" s="70"/>
    </row>
    <row r="66" spans="1:23" s="71" customFormat="1" ht="18" customHeight="1" thickBot="1" x14ac:dyDescent="0.25">
      <c r="A66" s="68"/>
      <c r="B66" s="119"/>
      <c r="C66" s="448" t="s">
        <v>129</v>
      </c>
      <c r="D66" s="449" t="s">
        <v>131</v>
      </c>
      <c r="E66" s="332"/>
      <c r="F66" s="333" t="s">
        <v>43</v>
      </c>
      <c r="G66" s="332"/>
      <c r="H66" s="333" t="s">
        <v>43</v>
      </c>
      <c r="I66" s="332"/>
      <c r="J66" s="330" t="s">
        <v>43</v>
      </c>
      <c r="K66" s="332"/>
      <c r="L66" s="330" t="s">
        <v>43</v>
      </c>
      <c r="M66" s="82"/>
      <c r="N66" s="70"/>
    </row>
    <row r="67" spans="1:23" s="71" customFormat="1" ht="18" customHeight="1" thickBot="1" x14ac:dyDescent="0.25">
      <c r="A67" s="68"/>
      <c r="B67" s="120"/>
      <c r="C67" s="172"/>
      <c r="D67" s="173" t="s">
        <v>29</v>
      </c>
      <c r="E67" s="174">
        <f>SUM(E65:E66)</f>
        <v>0</v>
      </c>
      <c r="F67" s="175" t="s">
        <v>43</v>
      </c>
      <c r="G67" s="174">
        <f>SUM(G65:G66)</f>
        <v>0</v>
      </c>
      <c r="H67" s="176" t="s">
        <v>43</v>
      </c>
      <c r="I67" s="174">
        <f>SUM(I65:I66)</f>
        <v>0</v>
      </c>
      <c r="J67" s="177" t="s">
        <v>43</v>
      </c>
      <c r="K67" s="174">
        <f>SUM(K65:K66)</f>
        <v>0</v>
      </c>
      <c r="L67" s="178" t="s">
        <v>43</v>
      </c>
      <c r="M67" s="82"/>
      <c r="N67" s="70"/>
    </row>
    <row r="68" spans="1:23" s="41" customFormat="1" ht="15" customHeight="1" x14ac:dyDescent="0.2">
      <c r="A68" s="36"/>
      <c r="B68" s="43" t="s">
        <v>44</v>
      </c>
      <c r="C68" s="44"/>
      <c r="D68" s="44"/>
      <c r="E68" s="44"/>
      <c r="F68" s="44"/>
      <c r="G68" s="44"/>
      <c r="H68" s="44"/>
      <c r="I68" s="44"/>
      <c r="J68" s="44"/>
      <c r="K68" s="44"/>
      <c r="L68" s="117"/>
      <c r="M68" s="39"/>
      <c r="N68" s="40"/>
    </row>
    <row r="69" spans="1:23" s="41" customFormat="1" ht="15" customHeight="1" thickBot="1" x14ac:dyDescent="0.25">
      <c r="A69" s="36"/>
      <c r="B69" s="179" t="s">
        <v>45</v>
      </c>
      <c r="C69" s="66"/>
      <c r="D69" s="66"/>
      <c r="E69" s="394"/>
      <c r="F69" s="52"/>
      <c r="G69" s="66"/>
      <c r="H69" s="66"/>
      <c r="I69" s="66"/>
      <c r="J69" s="66"/>
      <c r="K69" s="66"/>
      <c r="L69" s="118"/>
      <c r="M69" s="39"/>
      <c r="N69" s="40"/>
    </row>
    <row r="70" spans="1:23" s="71" customFormat="1" ht="18" customHeight="1" thickBot="1" x14ac:dyDescent="0.25">
      <c r="A70" s="68"/>
      <c r="B70" s="72"/>
      <c r="C70" s="447" t="s">
        <v>128</v>
      </c>
      <c r="D70" s="444" t="s">
        <v>130</v>
      </c>
      <c r="E70" s="131">
        <f>E65*$E58</f>
        <v>0</v>
      </c>
      <c r="F70" s="181" t="s">
        <v>32</v>
      </c>
      <c r="G70" s="131">
        <f>G65*$E58</f>
        <v>0</v>
      </c>
      <c r="H70" s="181" t="s">
        <v>32</v>
      </c>
      <c r="I70" s="323">
        <f>I65*$E58</f>
        <v>0</v>
      </c>
      <c r="J70" s="322" t="s">
        <v>32</v>
      </c>
      <c r="K70" s="323">
        <f>K65*$E58</f>
        <v>0</v>
      </c>
      <c r="L70" s="322" t="s">
        <v>32</v>
      </c>
      <c r="M70" s="82"/>
      <c r="N70" s="70"/>
    </row>
    <row r="71" spans="1:23" s="71" customFormat="1" ht="18" customHeight="1" thickBot="1" x14ac:dyDescent="0.25">
      <c r="A71" s="68"/>
      <c r="B71" s="119"/>
      <c r="C71" s="448" t="s">
        <v>129</v>
      </c>
      <c r="D71" s="449" t="s">
        <v>131</v>
      </c>
      <c r="E71" s="325">
        <f>E66*$E59</f>
        <v>0</v>
      </c>
      <c r="F71" s="326" t="s">
        <v>32</v>
      </c>
      <c r="G71" s="325">
        <f>G66*$E59</f>
        <v>0</v>
      </c>
      <c r="H71" s="437" t="s">
        <v>32</v>
      </c>
      <c r="I71" s="323">
        <f>I66*$E59</f>
        <v>0</v>
      </c>
      <c r="J71" s="322" t="s">
        <v>32</v>
      </c>
      <c r="K71" s="323">
        <f>K66*$E59</f>
        <v>0</v>
      </c>
      <c r="L71" s="322" t="s">
        <v>32</v>
      </c>
      <c r="M71" s="82"/>
      <c r="N71" s="70"/>
    </row>
    <row r="72" spans="1:23" s="71" customFormat="1" ht="18" customHeight="1" thickBot="1" x14ac:dyDescent="0.25">
      <c r="A72" s="68"/>
      <c r="B72" s="132"/>
      <c r="C72" s="147"/>
      <c r="D72" s="138" t="s">
        <v>29</v>
      </c>
      <c r="E72" s="135">
        <f>SUM(E70:E71)</f>
        <v>0</v>
      </c>
      <c r="F72" s="124" t="s">
        <v>32</v>
      </c>
      <c r="G72" s="135">
        <f>SUM(G70:G71)</f>
        <v>0</v>
      </c>
      <c r="H72" s="136" t="s">
        <v>32</v>
      </c>
      <c r="I72" s="135">
        <f>SUM(I70:I71)</f>
        <v>0</v>
      </c>
      <c r="J72" s="127" t="s">
        <v>32</v>
      </c>
      <c r="K72" s="135">
        <f>SUM(K70:K71)</f>
        <v>0</v>
      </c>
      <c r="L72" s="149" t="s">
        <v>32</v>
      </c>
      <c r="M72" s="82"/>
      <c r="N72" s="70"/>
    </row>
    <row r="73" spans="1:23" s="71" customFormat="1" ht="18" customHeight="1" thickBot="1" x14ac:dyDescent="0.25">
      <c r="A73" s="68"/>
      <c r="B73" s="132"/>
      <c r="C73" s="147"/>
      <c r="D73" s="138" t="s">
        <v>33</v>
      </c>
      <c r="E73" s="141">
        <v>192</v>
      </c>
      <c r="F73" s="142"/>
      <c r="G73" s="141">
        <f>250-E73</f>
        <v>58</v>
      </c>
      <c r="H73" s="142"/>
      <c r="I73" s="141">
        <v>52</v>
      </c>
      <c r="J73" s="142"/>
      <c r="K73" s="141">
        <v>63</v>
      </c>
      <c r="L73" s="142"/>
      <c r="M73" s="82"/>
      <c r="N73" s="70"/>
    </row>
    <row r="74" spans="1:23" s="41" customFormat="1" ht="15" customHeight="1" x14ac:dyDescent="0.2">
      <c r="A74" s="36"/>
      <c r="B74" s="43" t="s">
        <v>46</v>
      </c>
      <c r="C74" s="44"/>
      <c r="D74" s="144"/>
      <c r="E74" s="145"/>
      <c r="F74" s="45"/>
      <c r="G74" s="45"/>
      <c r="H74" s="45"/>
      <c r="I74" s="52"/>
      <c r="J74" s="53"/>
      <c r="K74" s="45"/>
      <c r="L74" s="46"/>
      <c r="M74" s="39"/>
      <c r="N74" s="40"/>
    </row>
    <row r="75" spans="1:23" s="41" customFormat="1" ht="15" customHeight="1" thickBot="1" x14ac:dyDescent="0.25">
      <c r="A75" s="36"/>
      <c r="B75" s="64"/>
      <c r="C75" s="66"/>
      <c r="D75" s="63"/>
      <c r="E75" s="146"/>
      <c r="F75" s="63"/>
      <c r="G75" s="146"/>
      <c r="H75" s="63"/>
      <c r="I75" s="63"/>
      <c r="J75" s="63"/>
      <c r="K75" s="63"/>
      <c r="L75" s="65"/>
      <c r="M75" s="39"/>
      <c r="N75" s="40"/>
    </row>
    <row r="76" spans="1:23" s="71" customFormat="1" ht="18" customHeight="1" thickBot="1" x14ac:dyDescent="0.25">
      <c r="A76" s="68"/>
      <c r="B76" s="132"/>
      <c r="C76" s="147"/>
      <c r="D76" s="138" t="s">
        <v>35</v>
      </c>
      <c r="E76" s="135">
        <f>E72*E73</f>
        <v>0</v>
      </c>
      <c r="F76" s="124" t="s">
        <v>14</v>
      </c>
      <c r="G76" s="395">
        <f>G72*G73</f>
        <v>0</v>
      </c>
      <c r="H76" s="124" t="s">
        <v>14</v>
      </c>
      <c r="I76" s="135">
        <f>I72*I73</f>
        <v>0</v>
      </c>
      <c r="J76" s="124" t="s">
        <v>14</v>
      </c>
      <c r="K76" s="135">
        <f>K72*K73</f>
        <v>0</v>
      </c>
      <c r="L76" s="124" t="s">
        <v>14</v>
      </c>
      <c r="M76" s="82"/>
      <c r="N76" s="70"/>
    </row>
    <row r="77" spans="1:23" s="14" customFormat="1" ht="18.75" customHeight="1" thickBot="1" x14ac:dyDescent="0.25">
      <c r="A77" s="83"/>
      <c r="B77" s="184"/>
      <c r="C77" s="185"/>
      <c r="D77" s="185"/>
      <c r="E77" s="186"/>
      <c r="F77" s="185"/>
      <c r="G77" s="187"/>
      <c r="H77" s="185"/>
      <c r="I77" s="188"/>
      <c r="J77" s="189" t="s">
        <v>47</v>
      </c>
      <c r="K77" s="396">
        <f>E76+G76+I76+K76</f>
        <v>0</v>
      </c>
      <c r="L77" s="90" t="s">
        <v>14</v>
      </c>
      <c r="M77" s="96"/>
      <c r="N77" s="70"/>
    </row>
    <row r="78" spans="1:23" ht="12" customHeight="1" x14ac:dyDescent="0.2">
      <c r="A78" s="92"/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4"/>
      <c r="O78" s="4"/>
      <c r="P78" s="4"/>
      <c r="Q78" s="4"/>
      <c r="R78" s="4"/>
      <c r="S78" s="4"/>
      <c r="T78" s="4"/>
      <c r="U78" s="4"/>
      <c r="V78" s="4"/>
      <c r="W78" s="4"/>
    </row>
    <row r="79" spans="1:23" s="14" customFormat="1" ht="10.5" customHeight="1" x14ac:dyDescent="0.2">
      <c r="A79" s="190"/>
      <c r="B79" s="191"/>
      <c r="C79" s="191"/>
      <c r="D79" s="191"/>
      <c r="E79" s="191"/>
      <c r="F79" s="191"/>
      <c r="G79" s="191"/>
      <c r="H79" s="191"/>
      <c r="I79" s="191"/>
      <c r="J79" s="191"/>
      <c r="K79" s="191"/>
      <c r="L79" s="191"/>
      <c r="M79" s="192"/>
      <c r="N79" s="70"/>
    </row>
    <row r="80" spans="1:23" s="101" customFormat="1" ht="15" customHeight="1" x14ac:dyDescent="0.2">
      <c r="A80" s="102"/>
      <c r="B80" s="193" t="s">
        <v>48</v>
      </c>
      <c r="C80" s="194"/>
      <c r="D80" s="194"/>
      <c r="E80" s="194"/>
      <c r="F80" s="194"/>
      <c r="G80" s="194"/>
      <c r="H80" s="194"/>
      <c r="I80" s="194"/>
      <c r="J80" s="194"/>
      <c r="K80" s="194"/>
      <c r="L80" s="195"/>
      <c r="M80" s="158"/>
      <c r="N80" s="100"/>
    </row>
    <row r="81" spans="1:14" s="41" customFormat="1" ht="15" customHeight="1" x14ac:dyDescent="0.2">
      <c r="A81" s="36"/>
      <c r="B81" s="43" t="s">
        <v>86</v>
      </c>
      <c r="C81" s="44"/>
      <c r="D81" s="111"/>
      <c r="E81" s="111"/>
      <c r="F81" s="111"/>
      <c r="G81" s="111"/>
      <c r="H81" s="111"/>
      <c r="I81" s="111"/>
      <c r="J81" s="111"/>
      <c r="K81" s="45"/>
      <c r="L81" s="48"/>
      <c r="M81" s="39"/>
      <c r="N81" s="40"/>
    </row>
    <row r="82" spans="1:14" s="41" customFormat="1" ht="15" customHeight="1" thickBot="1" x14ac:dyDescent="0.25">
      <c r="A82" s="36"/>
      <c r="B82" s="64" t="s">
        <v>49</v>
      </c>
      <c r="C82" s="196"/>
      <c r="D82" s="160"/>
      <c r="E82" s="160"/>
      <c r="F82" s="160"/>
      <c r="G82" s="160"/>
      <c r="H82" s="160"/>
      <c r="I82" s="160"/>
      <c r="J82" s="160"/>
      <c r="K82" s="160"/>
      <c r="L82" s="161"/>
      <c r="M82" s="39"/>
      <c r="N82" s="40"/>
    </row>
    <row r="83" spans="1:14" s="71" customFormat="1" ht="18" customHeight="1" x14ac:dyDescent="0.2">
      <c r="A83" s="68"/>
      <c r="B83" s="120"/>
      <c r="C83" s="447" t="s">
        <v>128</v>
      </c>
      <c r="D83" s="444" t="s">
        <v>130</v>
      </c>
      <c r="E83" s="164"/>
      <c r="F83" s="115" t="s">
        <v>40</v>
      </c>
      <c r="G83" s="162"/>
      <c r="H83" s="162"/>
      <c r="I83" s="162"/>
      <c r="J83" s="162"/>
      <c r="K83" s="162"/>
      <c r="L83" s="163"/>
      <c r="M83" s="82"/>
      <c r="N83" s="70"/>
    </row>
    <row r="84" spans="1:14" s="71" customFormat="1" ht="18" customHeight="1" thickBot="1" x14ac:dyDescent="0.25">
      <c r="A84" s="68"/>
      <c r="B84" s="165"/>
      <c r="C84" s="448" t="s">
        <v>129</v>
      </c>
      <c r="D84" s="449" t="s">
        <v>131</v>
      </c>
      <c r="E84" s="328"/>
      <c r="F84" s="329" t="s">
        <v>40</v>
      </c>
      <c r="G84" s="162"/>
      <c r="H84" s="162"/>
      <c r="I84" s="162"/>
      <c r="J84" s="162"/>
      <c r="K84" s="162"/>
      <c r="L84" s="163"/>
      <c r="M84" s="82"/>
      <c r="N84" s="70"/>
    </row>
    <row r="85" spans="1:14" s="71" customFormat="1" ht="8.25" customHeight="1" thickBot="1" x14ac:dyDescent="0.25">
      <c r="A85" s="68"/>
      <c r="B85" s="120"/>
      <c r="C85" s="121"/>
      <c r="D85" s="166"/>
      <c r="E85" s="167"/>
      <c r="F85" s="162"/>
      <c r="G85" s="162"/>
      <c r="H85" s="162"/>
      <c r="I85" s="167"/>
      <c r="J85" s="162"/>
      <c r="K85" s="167"/>
      <c r="L85" s="163"/>
      <c r="M85" s="82"/>
      <c r="N85" s="70"/>
    </row>
    <row r="86" spans="1:14" s="41" customFormat="1" ht="15" customHeight="1" x14ac:dyDescent="0.2">
      <c r="A86" s="36"/>
      <c r="B86" s="168"/>
      <c r="C86" s="472"/>
      <c r="D86" s="105"/>
      <c r="E86" s="106"/>
      <c r="F86" s="106" t="s">
        <v>19</v>
      </c>
      <c r="G86" s="107"/>
      <c r="H86" s="107"/>
      <c r="I86" s="463" t="s">
        <v>20</v>
      </c>
      <c r="J86" s="463"/>
      <c r="K86" s="463" t="s">
        <v>21</v>
      </c>
      <c r="L86" s="463"/>
      <c r="M86" s="39"/>
      <c r="N86" s="40"/>
    </row>
    <row r="87" spans="1:14" s="41" customFormat="1" ht="15" customHeight="1" x14ac:dyDescent="0.2">
      <c r="A87" s="36"/>
      <c r="B87" s="169"/>
      <c r="C87" s="472"/>
      <c r="D87" s="37"/>
      <c r="E87" s="471" t="s">
        <v>22</v>
      </c>
      <c r="F87" s="471"/>
      <c r="G87" s="459" t="s">
        <v>23</v>
      </c>
      <c r="H87" s="459"/>
      <c r="I87" s="109"/>
      <c r="J87" s="110"/>
      <c r="K87" s="460"/>
      <c r="L87" s="460"/>
      <c r="M87" s="39"/>
      <c r="N87" s="40"/>
    </row>
    <row r="88" spans="1:14" s="41" customFormat="1" ht="15" customHeight="1" x14ac:dyDescent="0.2">
      <c r="A88" s="36"/>
      <c r="B88" s="170" t="s">
        <v>50</v>
      </c>
      <c r="C88" s="145"/>
      <c r="D88" s="145"/>
      <c r="E88" s="145"/>
      <c r="F88" s="145"/>
      <c r="G88" s="145"/>
      <c r="H88" s="145"/>
      <c r="I88" s="145"/>
      <c r="J88" s="145"/>
      <c r="K88" s="145"/>
      <c r="L88" s="48"/>
      <c r="M88" s="39"/>
      <c r="N88" s="40"/>
    </row>
    <row r="89" spans="1:14" s="41" customFormat="1" ht="15" customHeight="1" x14ac:dyDescent="0.2">
      <c r="A89" s="36"/>
      <c r="B89" s="64"/>
      <c r="C89" s="159"/>
      <c r="D89" s="160"/>
      <c r="E89" s="160"/>
      <c r="F89" s="160"/>
      <c r="G89" s="160"/>
      <c r="H89" s="160"/>
      <c r="I89" s="160"/>
      <c r="J89" s="160"/>
      <c r="K89" s="160"/>
      <c r="L89" s="161"/>
      <c r="M89" s="39"/>
      <c r="N89" s="40"/>
    </row>
    <row r="90" spans="1:14" s="71" customFormat="1" ht="18" customHeight="1" x14ac:dyDescent="0.2">
      <c r="A90" s="68"/>
      <c r="B90" s="120"/>
      <c r="C90" s="197"/>
      <c r="D90" s="198" t="s">
        <v>51</v>
      </c>
      <c r="E90" s="199"/>
      <c r="F90" s="200"/>
      <c r="G90" s="199"/>
      <c r="H90" s="201"/>
      <c r="I90" s="199"/>
      <c r="J90" s="201"/>
      <c r="K90" s="201"/>
      <c r="L90" s="180"/>
      <c r="M90" s="82"/>
      <c r="N90" s="70"/>
    </row>
    <row r="91" spans="1:14" s="71" customFormat="1" ht="4.5" customHeight="1" x14ac:dyDescent="0.2">
      <c r="A91" s="68"/>
      <c r="B91" s="120"/>
      <c r="C91" s="202"/>
      <c r="D91" s="189"/>
      <c r="E91" s="203"/>
      <c r="F91" s="204"/>
      <c r="G91" s="203"/>
      <c r="H91" s="205"/>
      <c r="I91" s="203"/>
      <c r="J91" s="205"/>
      <c r="K91" s="203"/>
      <c r="L91" s="78"/>
      <c r="M91" s="82"/>
      <c r="N91" s="70"/>
    </row>
    <row r="92" spans="1:14" s="41" customFormat="1" ht="15" customHeight="1" x14ac:dyDescent="0.2">
      <c r="A92" s="36"/>
      <c r="B92" s="43" t="s">
        <v>52</v>
      </c>
      <c r="C92" s="44"/>
      <c r="D92" s="44"/>
      <c r="E92" s="44"/>
      <c r="F92" s="44"/>
      <c r="G92" s="44"/>
      <c r="H92" s="44"/>
      <c r="I92" s="44"/>
      <c r="J92" s="44"/>
      <c r="K92" s="44"/>
      <c r="L92" s="117"/>
      <c r="M92" s="39"/>
      <c r="N92" s="40"/>
    </row>
    <row r="93" spans="1:14" s="41" customFormat="1" ht="15" customHeight="1" thickBot="1" x14ac:dyDescent="0.25">
      <c r="A93" s="36"/>
      <c r="B93" s="179" t="s">
        <v>53</v>
      </c>
      <c r="C93" s="66"/>
      <c r="D93" s="66"/>
      <c r="E93" s="66"/>
      <c r="F93" s="66"/>
      <c r="G93" s="66"/>
      <c r="H93" s="66"/>
      <c r="I93" s="66"/>
      <c r="J93" s="66"/>
      <c r="K93" s="66"/>
      <c r="L93" s="118"/>
      <c r="M93" s="39"/>
      <c r="N93" s="40"/>
    </row>
    <row r="94" spans="1:14" s="71" customFormat="1" ht="18" customHeight="1" thickBot="1" x14ac:dyDescent="0.25">
      <c r="A94" s="68"/>
      <c r="B94" s="72"/>
      <c r="C94" s="447" t="s">
        <v>128</v>
      </c>
      <c r="D94" s="444" t="s">
        <v>130</v>
      </c>
      <c r="E94" s="131">
        <f>$E83*E65</f>
        <v>0</v>
      </c>
      <c r="F94" s="115" t="s">
        <v>32</v>
      </c>
      <c r="G94" s="131">
        <f>$E83*G65</f>
        <v>0</v>
      </c>
      <c r="H94" s="115" t="s">
        <v>32</v>
      </c>
      <c r="I94" s="323">
        <f>$E83*I65</f>
        <v>0</v>
      </c>
      <c r="J94" s="324" t="s">
        <v>32</v>
      </c>
      <c r="K94" s="323">
        <f>$E83*K65</f>
        <v>0</v>
      </c>
      <c r="L94" s="324" t="s">
        <v>32</v>
      </c>
      <c r="M94" s="82"/>
      <c r="N94" s="70"/>
    </row>
    <row r="95" spans="1:14" s="71" customFormat="1" ht="18" customHeight="1" thickBot="1" x14ac:dyDescent="0.25">
      <c r="A95" s="68"/>
      <c r="B95" s="119"/>
      <c r="C95" s="448" t="s">
        <v>129</v>
      </c>
      <c r="D95" s="449" t="s">
        <v>131</v>
      </c>
      <c r="E95" s="131">
        <f>$E84*E66</f>
        <v>0</v>
      </c>
      <c r="F95" s="115" t="s">
        <v>32</v>
      </c>
      <c r="G95" s="131">
        <f>$E84*G66</f>
        <v>0</v>
      </c>
      <c r="H95" s="115" t="s">
        <v>32</v>
      </c>
      <c r="I95" s="323">
        <f>$E84*I66</f>
        <v>0</v>
      </c>
      <c r="J95" s="324" t="s">
        <v>32</v>
      </c>
      <c r="K95" s="323">
        <f>$E84*K66</f>
        <v>0</v>
      </c>
      <c r="L95" s="324" t="s">
        <v>32</v>
      </c>
      <c r="M95" s="82"/>
      <c r="N95" s="70"/>
    </row>
    <row r="96" spans="1:14" s="71" customFormat="1" ht="18" customHeight="1" thickBot="1" x14ac:dyDescent="0.25">
      <c r="A96" s="68"/>
      <c r="B96" s="132"/>
      <c r="C96" s="147"/>
      <c r="D96" s="138" t="s">
        <v>29</v>
      </c>
      <c r="E96" s="183">
        <f>SUM(E94:E95)</f>
        <v>0</v>
      </c>
      <c r="F96" s="149" t="s">
        <v>32</v>
      </c>
      <c r="G96" s="135">
        <f>SUM(G94:G95)</f>
        <v>0</v>
      </c>
      <c r="H96" s="136" t="s">
        <v>32</v>
      </c>
      <c r="I96" s="135">
        <f>SUM(I94:I95)</f>
        <v>0</v>
      </c>
      <c r="J96" s="127" t="s">
        <v>32</v>
      </c>
      <c r="K96" s="135">
        <f>SUM(K94:K95)</f>
        <v>0</v>
      </c>
      <c r="L96" s="182" t="s">
        <v>32</v>
      </c>
      <c r="M96" s="82"/>
      <c r="N96" s="70"/>
    </row>
    <row r="97" spans="1:256" s="71" customFormat="1" ht="18" customHeight="1" thickBot="1" x14ac:dyDescent="0.25">
      <c r="A97" s="68"/>
      <c r="B97" s="132"/>
      <c r="C97" s="147"/>
      <c r="D97" s="138" t="s">
        <v>33</v>
      </c>
      <c r="E97" s="139">
        <v>192</v>
      </c>
      <c r="F97" s="206"/>
      <c r="G97" s="206">
        <f>250-E97</f>
        <v>58</v>
      </c>
      <c r="H97" s="142"/>
      <c r="I97" s="141">
        <v>52</v>
      </c>
      <c r="J97" s="142"/>
      <c r="K97" s="141">
        <v>63</v>
      </c>
      <c r="L97" s="142"/>
      <c r="M97" s="82"/>
      <c r="N97" s="70"/>
    </row>
    <row r="98" spans="1:256" s="41" customFormat="1" ht="15" customHeight="1" x14ac:dyDescent="0.2">
      <c r="A98" s="36"/>
      <c r="B98" s="43" t="s">
        <v>54</v>
      </c>
      <c r="C98" s="44"/>
      <c r="D98" s="144"/>
      <c r="E98" s="45"/>
      <c r="F98" s="45"/>
      <c r="G98" s="45"/>
      <c r="H98" s="45"/>
      <c r="I98" s="44"/>
      <c r="J98" s="45"/>
      <c r="K98" s="45"/>
      <c r="L98" s="46"/>
      <c r="M98" s="39"/>
      <c r="N98" s="40"/>
    </row>
    <row r="99" spans="1:256" s="41" customFormat="1" ht="15" customHeight="1" x14ac:dyDescent="0.2">
      <c r="A99" s="36"/>
      <c r="B99" s="64"/>
      <c r="C99" s="60"/>
      <c r="D99" s="63"/>
      <c r="E99" s="146"/>
      <c r="F99" s="63"/>
      <c r="G99" s="146"/>
      <c r="H99" s="63"/>
      <c r="I99" s="63"/>
      <c r="J99" s="63"/>
      <c r="K99" s="63"/>
      <c r="L99" s="65"/>
      <c r="M99" s="39"/>
      <c r="N99" s="40"/>
    </row>
    <row r="100" spans="1:256" s="71" customFormat="1" ht="18" customHeight="1" x14ac:dyDescent="0.2">
      <c r="A100" s="68"/>
      <c r="B100" s="132"/>
      <c r="C100" s="147"/>
      <c r="D100" s="138" t="s">
        <v>35</v>
      </c>
      <c r="E100" s="148">
        <f>E96*E97</f>
        <v>0</v>
      </c>
      <c r="F100" s="124" t="s">
        <v>14</v>
      </c>
      <c r="G100" s="148">
        <f>G96*G97</f>
        <v>0</v>
      </c>
      <c r="H100" s="124" t="s">
        <v>14</v>
      </c>
      <c r="I100" s="148">
        <f>I96*I97</f>
        <v>0</v>
      </c>
      <c r="J100" s="124" t="s">
        <v>14</v>
      </c>
      <c r="K100" s="148">
        <f>K96*K97</f>
        <v>0</v>
      </c>
      <c r="L100" s="124" t="s">
        <v>14</v>
      </c>
      <c r="M100" s="82"/>
      <c r="N100" s="70"/>
    </row>
    <row r="101" spans="1:256" s="14" customFormat="1" ht="18.75" customHeight="1" x14ac:dyDescent="0.2">
      <c r="A101" s="83"/>
      <c r="B101" s="184"/>
      <c r="C101" s="185"/>
      <c r="D101" s="185"/>
      <c r="E101" s="186"/>
      <c r="F101" s="185"/>
      <c r="G101" s="187"/>
      <c r="H101" s="185"/>
      <c r="I101" s="207"/>
      <c r="J101" s="189" t="s">
        <v>55</v>
      </c>
      <c r="K101" s="89">
        <f>E100+G100+I100+K100</f>
        <v>0</v>
      </c>
      <c r="L101" s="90" t="s">
        <v>14</v>
      </c>
      <c r="M101" s="96"/>
      <c r="N101" s="70"/>
    </row>
    <row r="102" spans="1:256" ht="6" customHeight="1" x14ac:dyDescent="0.2">
      <c r="A102" s="208"/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209"/>
      <c r="O102" s="4"/>
      <c r="P102" s="4"/>
      <c r="Q102" s="4"/>
      <c r="R102" s="4"/>
      <c r="S102" s="4"/>
      <c r="T102" s="4"/>
      <c r="U102" s="4"/>
      <c r="V102" s="4"/>
      <c r="W102" s="4"/>
    </row>
    <row r="103" spans="1:256" ht="4.5" customHeight="1" x14ac:dyDescent="0.2">
      <c r="A103" s="208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209"/>
      <c r="O103" s="4"/>
      <c r="P103" s="4"/>
      <c r="Q103" s="4"/>
      <c r="R103" s="4"/>
      <c r="S103" s="4"/>
      <c r="T103" s="4"/>
      <c r="U103" s="4"/>
      <c r="V103" s="4"/>
      <c r="W103" s="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</row>
    <row r="104" spans="1:256" s="14" customFormat="1" ht="18.75" customHeight="1" x14ac:dyDescent="0.2">
      <c r="A104" s="83"/>
      <c r="B104" s="84"/>
      <c r="C104" s="84"/>
      <c r="D104" s="84"/>
      <c r="E104" s="210"/>
      <c r="F104" s="84"/>
      <c r="G104" s="150"/>
      <c r="H104" s="84"/>
      <c r="I104" s="151"/>
      <c r="J104" s="151" t="s">
        <v>56</v>
      </c>
      <c r="K104" s="89">
        <f>K77+K101</f>
        <v>0</v>
      </c>
      <c r="L104" s="90" t="s">
        <v>14</v>
      </c>
      <c r="M104" s="91"/>
      <c r="N104" s="70"/>
    </row>
    <row r="105" spans="1:256" ht="6.75" customHeight="1" x14ac:dyDescent="0.2">
      <c r="A105" s="92"/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4"/>
      <c r="O105" s="4"/>
      <c r="P105" s="4"/>
      <c r="Q105" s="4"/>
      <c r="R105" s="4"/>
      <c r="S105" s="4"/>
      <c r="T105" s="4"/>
      <c r="U105" s="4"/>
      <c r="V105" s="4"/>
      <c r="W105" s="4"/>
    </row>
    <row r="106" spans="1:256" ht="15.75" customHeight="1" x14ac:dyDescent="0.2">
      <c r="A106" s="211"/>
      <c r="B106" s="212"/>
      <c r="C106" s="212"/>
      <c r="D106" s="212"/>
      <c r="E106" s="212"/>
      <c r="F106" s="212"/>
      <c r="G106" s="212"/>
      <c r="H106" s="212"/>
      <c r="I106" s="212"/>
      <c r="J106" s="212"/>
      <c r="K106" s="212"/>
      <c r="L106" s="212"/>
      <c r="M106" s="213"/>
      <c r="O106" s="4"/>
      <c r="P106" s="4"/>
      <c r="Q106" s="4"/>
      <c r="R106" s="4"/>
      <c r="S106" s="4"/>
      <c r="T106" s="4"/>
      <c r="U106" s="4"/>
      <c r="V106" s="4"/>
      <c r="W106" s="4"/>
    </row>
    <row r="107" spans="1:256" ht="15.75" customHeight="1" x14ac:dyDescent="0.2">
      <c r="A107" s="30" t="s">
        <v>57</v>
      </c>
      <c r="B107" s="31" t="s">
        <v>136</v>
      </c>
      <c r="C107" s="154"/>
      <c r="D107" s="154"/>
      <c r="E107" s="154"/>
      <c r="F107" s="154"/>
      <c r="G107" s="214"/>
      <c r="H107" s="214"/>
      <c r="I107" s="214"/>
      <c r="J107" s="214"/>
      <c r="K107" s="214"/>
      <c r="L107" s="214"/>
      <c r="M107" s="215"/>
      <c r="O107" s="4"/>
      <c r="P107" s="4"/>
      <c r="Q107" s="4"/>
      <c r="R107" s="4"/>
      <c r="S107" s="4"/>
      <c r="T107" s="4"/>
      <c r="U107" s="4"/>
      <c r="V107" s="4"/>
      <c r="W107" s="4"/>
    </row>
    <row r="108" spans="1:256" ht="15.75" customHeight="1" thickBot="1" x14ac:dyDescent="0.25">
      <c r="A108" s="316"/>
      <c r="B108" s="95"/>
      <c r="C108" s="216" t="s">
        <v>58</v>
      </c>
      <c r="D108" s="95"/>
      <c r="E108" s="95"/>
      <c r="F108" s="95"/>
      <c r="G108" s="95"/>
      <c r="H108" s="95"/>
      <c r="I108" s="217"/>
      <c r="J108" s="217"/>
      <c r="K108" s="153"/>
      <c r="L108" s="153"/>
      <c r="M108" s="218"/>
      <c r="O108" s="4"/>
      <c r="P108" s="4"/>
      <c r="Q108" s="4"/>
      <c r="R108" s="4"/>
      <c r="S108" s="4"/>
      <c r="T108" s="4"/>
      <c r="U108" s="4"/>
      <c r="V108" s="4"/>
      <c r="W108" s="4"/>
    </row>
    <row r="109" spans="1:256" ht="15.75" customHeight="1" thickBot="1" x14ac:dyDescent="0.25">
      <c r="A109" s="316"/>
      <c r="B109" s="95"/>
      <c r="C109" s="219" t="s">
        <v>59</v>
      </c>
      <c r="D109" s="95"/>
      <c r="E109" s="95"/>
      <c r="F109" s="95"/>
      <c r="G109" s="220"/>
      <c r="H109" s="221" t="s">
        <v>60</v>
      </c>
      <c r="I109" s="217"/>
      <c r="J109" s="217"/>
      <c r="K109" s="95"/>
      <c r="L109" s="95"/>
      <c r="M109" s="94"/>
      <c r="O109" s="4"/>
      <c r="P109" s="4"/>
      <c r="Q109" s="4"/>
      <c r="R109" s="4"/>
      <c r="S109" s="4"/>
      <c r="T109" s="4"/>
      <c r="U109" s="4"/>
      <c r="V109" s="4"/>
      <c r="W109" s="4"/>
    </row>
    <row r="110" spans="1:256" ht="15.75" customHeight="1" thickBot="1" x14ac:dyDescent="0.25">
      <c r="A110" s="316"/>
      <c r="B110" s="95"/>
      <c r="C110" s="219" t="s">
        <v>142</v>
      </c>
      <c r="D110" s="95"/>
      <c r="E110" s="95"/>
      <c r="F110" s="95"/>
      <c r="G110" s="116"/>
      <c r="H110" s="74" t="s">
        <v>60</v>
      </c>
      <c r="I110" s="222" t="s">
        <v>61</v>
      </c>
      <c r="J110" s="217"/>
      <c r="K110" s="89">
        <f>G112*G109*0.6+G112*G110*0.4</f>
        <v>0</v>
      </c>
      <c r="L110" s="90" t="s">
        <v>14</v>
      </c>
      <c r="M110" s="94"/>
      <c r="O110" s="4"/>
      <c r="P110" s="4"/>
      <c r="Q110" s="4"/>
      <c r="R110" s="4"/>
      <c r="S110" s="4"/>
      <c r="T110" s="4"/>
      <c r="U110" s="4"/>
      <c r="V110" s="4"/>
      <c r="W110" s="4"/>
    </row>
    <row r="111" spans="1:256" ht="15.75" customHeight="1" thickBot="1" x14ac:dyDescent="0.25">
      <c r="A111" s="316"/>
      <c r="B111" s="95"/>
      <c r="C111" s="219" t="s">
        <v>138</v>
      </c>
      <c r="D111" s="95"/>
      <c r="E111" s="95"/>
      <c r="F111" s="95"/>
      <c r="G111" s="457">
        <v>245924</v>
      </c>
      <c r="H111" s="221" t="s">
        <v>62</v>
      </c>
      <c r="I111" s="223" t="s">
        <v>113</v>
      </c>
      <c r="J111" s="217"/>
      <c r="K111" s="225"/>
      <c r="L111" s="224"/>
      <c r="M111" s="209"/>
      <c r="O111" s="4"/>
      <c r="P111" s="4"/>
      <c r="Q111" s="4"/>
      <c r="R111" s="4"/>
      <c r="S111" s="4"/>
      <c r="T111" s="4"/>
      <c r="U111" s="4"/>
      <c r="V111" s="4"/>
      <c r="W111" s="4"/>
    </row>
    <row r="112" spans="1:256" ht="14.25" customHeight="1" thickBot="1" x14ac:dyDescent="0.25">
      <c r="A112" s="315"/>
      <c r="B112" s="93"/>
      <c r="C112" s="219" t="s">
        <v>139</v>
      </c>
      <c r="D112" s="93"/>
      <c r="E112" s="93"/>
      <c r="F112" s="93"/>
      <c r="G112" s="420">
        <f>G111*0.35</f>
        <v>86073.4</v>
      </c>
      <c r="H112" s="334" t="s">
        <v>62</v>
      </c>
      <c r="I112" s="226"/>
      <c r="J112" s="226"/>
      <c r="K112" s="93"/>
      <c r="L112" s="93"/>
      <c r="M112" s="94"/>
      <c r="O112" s="4"/>
      <c r="P112" s="4"/>
      <c r="Q112" s="4"/>
      <c r="R112" s="4"/>
      <c r="S112" s="4"/>
      <c r="T112" s="4"/>
      <c r="U112" s="4"/>
      <c r="V112" s="4"/>
      <c r="W112" s="4"/>
    </row>
    <row r="113" spans="1:14" s="101" customFormat="1" ht="15.75" customHeight="1" thickBot="1" x14ac:dyDescent="0.25">
      <c r="A113" s="227" t="s">
        <v>63</v>
      </c>
      <c r="B113" s="228" t="s">
        <v>64</v>
      </c>
      <c r="C113" s="229"/>
      <c r="D113" s="229"/>
      <c r="E113" s="229"/>
      <c r="F113" s="229"/>
      <c r="G113" s="229"/>
      <c r="H113" s="229"/>
      <c r="I113" s="229"/>
      <c r="J113" s="229"/>
      <c r="K113" s="99"/>
      <c r="L113" s="99"/>
      <c r="M113" s="230"/>
      <c r="N113" s="100"/>
    </row>
    <row r="114" spans="1:14" s="50" customFormat="1" ht="15.75" x14ac:dyDescent="0.2">
      <c r="A114" s="317"/>
      <c r="B114" s="231"/>
      <c r="C114" s="232" t="s">
        <v>65</v>
      </c>
      <c r="D114" s="233"/>
      <c r="E114" s="234"/>
      <c r="F114" s="235"/>
      <c r="G114" s="234"/>
      <c r="H114" s="235"/>
      <c r="I114" s="234"/>
      <c r="J114" s="235"/>
      <c r="K114" s="236"/>
      <c r="L114" s="237"/>
      <c r="M114" s="238"/>
      <c r="N114" s="3"/>
    </row>
    <row r="115" spans="1:14" s="50" customFormat="1" ht="13.5" customHeight="1" thickBot="1" x14ac:dyDescent="0.25">
      <c r="A115" s="317"/>
      <c r="B115" s="239"/>
      <c r="C115" s="240" t="s">
        <v>66</v>
      </c>
      <c r="D115" s="241"/>
      <c r="E115" s="242"/>
      <c r="F115" s="243"/>
      <c r="G115" s="242"/>
      <c r="H115" s="243"/>
      <c r="I115" s="244"/>
      <c r="J115" s="243"/>
      <c r="K115" s="245"/>
      <c r="L115" s="246"/>
      <c r="M115" s="238"/>
      <c r="N115" s="3"/>
    </row>
    <row r="116" spans="1:14" s="14" customFormat="1" ht="21.95" customHeight="1" thickBot="1" x14ac:dyDescent="0.25">
      <c r="A116" s="247"/>
      <c r="B116" s="84"/>
      <c r="C116" s="84"/>
      <c r="D116" s="84"/>
      <c r="E116" s="84"/>
      <c r="F116" s="84"/>
      <c r="G116" s="84"/>
      <c r="H116" s="150"/>
      <c r="I116" s="151"/>
      <c r="J116" s="151" t="s">
        <v>67</v>
      </c>
      <c r="K116" s="248"/>
      <c r="L116" s="249" t="s">
        <v>14</v>
      </c>
      <c r="M116" s="91"/>
      <c r="N116" s="70"/>
    </row>
    <row r="117" spans="1:14" s="14" customFormat="1" ht="5.25" customHeight="1" x14ac:dyDescent="0.2">
      <c r="A117" s="247"/>
      <c r="B117" s="84"/>
      <c r="C117" s="84"/>
      <c r="D117" s="84"/>
      <c r="E117" s="84"/>
      <c r="F117" s="84"/>
      <c r="G117" s="84"/>
      <c r="H117" s="150"/>
      <c r="I117" s="151"/>
      <c r="J117" s="151"/>
      <c r="K117" s="250"/>
      <c r="L117" s="224"/>
      <c r="M117" s="96"/>
      <c r="N117" s="70"/>
    </row>
    <row r="118" spans="1:14" s="14" customFormat="1" ht="15.75" customHeight="1" thickBot="1" x14ac:dyDescent="0.25">
      <c r="A118" s="227" t="s">
        <v>68</v>
      </c>
      <c r="B118" s="228" t="s">
        <v>69</v>
      </c>
      <c r="C118" s="229"/>
      <c r="D118" s="229"/>
      <c r="E118" s="229"/>
      <c r="F118" s="229"/>
      <c r="G118" s="229"/>
      <c r="H118" s="229"/>
      <c r="I118" s="229"/>
      <c r="J118" s="229"/>
      <c r="K118" s="99"/>
      <c r="L118" s="99"/>
      <c r="M118" s="96"/>
      <c r="N118" s="70"/>
    </row>
    <row r="119" spans="1:14" s="14" customFormat="1" ht="21.95" customHeight="1" thickBot="1" x14ac:dyDescent="0.25">
      <c r="A119" s="317"/>
      <c r="B119" s="231"/>
      <c r="C119" s="232" t="s">
        <v>126</v>
      </c>
      <c r="D119" s="233"/>
      <c r="E119" s="234"/>
      <c r="F119" s="235"/>
      <c r="G119" s="234"/>
      <c r="H119" s="235"/>
      <c r="I119" s="89">
        <f>E67*E73+G67*G73+I67*I73+K67*K73</f>
        <v>0</v>
      </c>
      <c r="J119" s="427" t="s">
        <v>127</v>
      </c>
      <c r="K119" s="428"/>
      <c r="L119" s="429"/>
      <c r="M119" s="96"/>
      <c r="N119" s="70"/>
    </row>
    <row r="120" spans="1:14" s="14" customFormat="1" ht="21.95" customHeight="1" thickBot="1" x14ac:dyDescent="0.25">
      <c r="A120" s="317"/>
      <c r="B120" s="239"/>
      <c r="C120" s="451" t="s">
        <v>151</v>
      </c>
      <c r="D120" s="451"/>
      <c r="E120" s="451"/>
      <c r="F120" s="243"/>
      <c r="G120" s="242"/>
      <c r="H120" s="243"/>
      <c r="I120" s="450">
        <v>0.08</v>
      </c>
      <c r="J120" s="426" t="s">
        <v>70</v>
      </c>
      <c r="K120" s="245"/>
      <c r="L120" s="246"/>
      <c r="M120" s="96"/>
      <c r="N120" s="70"/>
    </row>
    <row r="121" spans="1:14" s="14" customFormat="1" ht="20.25" customHeight="1" thickBot="1" x14ac:dyDescent="0.25">
      <c r="A121" s="247"/>
      <c r="B121" s="84"/>
      <c r="C121" s="84"/>
      <c r="D121" s="84"/>
      <c r="E121" s="84"/>
      <c r="F121" s="84"/>
      <c r="G121" s="84"/>
      <c r="H121" s="150"/>
      <c r="I121" s="151"/>
      <c r="J121" s="151" t="s">
        <v>71</v>
      </c>
      <c r="K121" s="251">
        <f>I120*(E67*E73+G67*G73+I67*I73+K67*K73)</f>
        <v>0</v>
      </c>
      <c r="L121" s="249" t="s">
        <v>14</v>
      </c>
      <c r="M121" s="252"/>
      <c r="N121" s="70"/>
    </row>
    <row r="122" spans="1:14" s="14" customFormat="1" ht="12" customHeight="1" x14ac:dyDescent="0.2">
      <c r="A122" s="253"/>
      <c r="B122" s="254"/>
      <c r="C122" s="254"/>
      <c r="D122" s="254"/>
      <c r="E122" s="254"/>
      <c r="F122" s="254"/>
      <c r="G122" s="254"/>
      <c r="H122" s="254"/>
      <c r="I122" s="254"/>
      <c r="J122" s="254"/>
      <c r="K122" s="254"/>
      <c r="L122" s="255"/>
      <c r="M122" s="212"/>
      <c r="N122" s="70"/>
    </row>
    <row r="123" spans="1:14" s="101" customFormat="1" ht="15.75" customHeight="1" thickBot="1" x14ac:dyDescent="0.25">
      <c r="A123" s="256" t="s">
        <v>72</v>
      </c>
      <c r="B123" s="257" t="s">
        <v>83</v>
      </c>
      <c r="C123" s="214"/>
      <c r="D123" s="214"/>
      <c r="E123" s="214"/>
      <c r="F123" s="214"/>
      <c r="G123" s="214"/>
      <c r="H123" s="214"/>
      <c r="I123" s="214"/>
      <c r="J123" s="214"/>
      <c r="K123" s="214"/>
      <c r="L123" s="214"/>
      <c r="M123" s="258"/>
      <c r="N123" s="100"/>
    </row>
    <row r="124" spans="1:14" s="14" customFormat="1" ht="27" customHeight="1" thickBot="1" x14ac:dyDescent="0.25">
      <c r="A124" s="83"/>
      <c r="B124" s="84"/>
      <c r="C124" s="84"/>
      <c r="D124" s="84"/>
      <c r="E124" s="259"/>
      <c r="F124" s="260"/>
      <c r="G124" s="84"/>
      <c r="I124" s="88" t="s">
        <v>73</v>
      </c>
      <c r="K124" s="89">
        <f>K110+K116+K104+K50+K24+K121</f>
        <v>0</v>
      </c>
      <c r="L124" s="90" t="s">
        <v>14</v>
      </c>
      <c r="M124" s="91"/>
      <c r="N124" s="70"/>
    </row>
    <row r="125" spans="1:14" s="14" customFormat="1" ht="3.75" customHeight="1" x14ac:dyDescent="0.2">
      <c r="A125" s="261"/>
      <c r="B125" s="262"/>
      <c r="C125" s="262"/>
      <c r="D125" s="262"/>
      <c r="E125" s="262"/>
      <c r="F125" s="262"/>
      <c r="G125" s="262"/>
      <c r="H125" s="262"/>
      <c r="I125" s="262"/>
      <c r="J125" s="262"/>
      <c r="K125" s="262"/>
      <c r="L125" s="263"/>
      <c r="M125" s="252"/>
      <c r="N125" s="70"/>
    </row>
    <row r="126" spans="1:14" s="14" customFormat="1" ht="9" customHeight="1" x14ac:dyDescent="0.2">
      <c r="A126" s="95"/>
      <c r="B126" s="84"/>
      <c r="C126" s="84"/>
      <c r="D126" s="84"/>
      <c r="E126" s="84"/>
      <c r="F126" s="84"/>
      <c r="G126" s="84"/>
      <c r="H126" s="84"/>
      <c r="I126" s="84"/>
      <c r="J126" s="84"/>
      <c r="K126" s="84"/>
      <c r="L126" s="150"/>
      <c r="M126" s="95"/>
      <c r="N126" s="70"/>
    </row>
    <row r="127" spans="1:14" s="267" customFormat="1" ht="4.5" customHeight="1" x14ac:dyDescent="0.2">
      <c r="A127" s="12"/>
      <c r="B127" s="265"/>
      <c r="C127" s="265"/>
      <c r="D127" s="265"/>
      <c r="E127" s="265"/>
      <c r="F127" s="265"/>
      <c r="G127" s="265"/>
      <c r="H127" s="265"/>
      <c r="I127" s="265"/>
      <c r="J127" s="265"/>
      <c r="K127" s="265"/>
      <c r="L127" s="265"/>
      <c r="M127" s="264"/>
      <c r="N127" s="266"/>
    </row>
    <row r="128" spans="1:14" s="101" customFormat="1" ht="15.75" customHeight="1" x14ac:dyDescent="0.2">
      <c r="A128" s="256" t="s">
        <v>74</v>
      </c>
      <c r="B128" s="257" t="s">
        <v>75</v>
      </c>
      <c r="C128" s="214"/>
      <c r="D128" s="214"/>
      <c r="E128" s="214"/>
      <c r="F128" s="214"/>
      <c r="G128" s="214"/>
      <c r="H128" s="214"/>
      <c r="I128" s="214"/>
      <c r="J128" s="214"/>
      <c r="K128" s="214"/>
      <c r="L128" s="214"/>
      <c r="M128" s="258"/>
      <c r="N128" s="100"/>
    </row>
    <row r="129" spans="1:14" s="272" customFormat="1" ht="7.5" customHeight="1" thickBot="1" x14ac:dyDescent="0.25">
      <c r="A129" s="268"/>
      <c r="B129" s="269"/>
      <c r="C129" s="103"/>
      <c r="D129" s="103"/>
      <c r="E129" s="103"/>
      <c r="F129" s="103"/>
      <c r="G129" s="270"/>
      <c r="H129" s="271"/>
      <c r="I129" s="271"/>
      <c r="J129" s="103"/>
      <c r="K129" s="103"/>
      <c r="L129" s="103"/>
      <c r="M129" s="158"/>
      <c r="N129" s="100"/>
    </row>
    <row r="130" spans="1:14" s="267" customFormat="1" ht="16.5" thickBot="1" x14ac:dyDescent="0.25">
      <c r="A130" s="102"/>
      <c r="B130" s="273"/>
      <c r="C130" s="274"/>
      <c r="D130" s="274"/>
      <c r="E130" s="274"/>
      <c r="F130" s="274"/>
      <c r="G130" s="274"/>
      <c r="H130" s="274"/>
      <c r="I130" s="274"/>
      <c r="J130" s="274"/>
      <c r="K130" s="274"/>
      <c r="L130" s="275"/>
      <c r="M130" s="158"/>
      <c r="N130" s="266"/>
    </row>
    <row r="131" spans="1:14" s="267" customFormat="1" ht="11.25" customHeight="1" thickBot="1" x14ac:dyDescent="0.25">
      <c r="A131" s="102"/>
      <c r="B131" s="276"/>
      <c r="C131" s="277"/>
      <c r="D131" s="277"/>
      <c r="E131" s="277"/>
      <c r="F131" s="277"/>
      <c r="G131" s="277"/>
      <c r="H131" s="277"/>
      <c r="I131" s="278"/>
      <c r="J131" s="278"/>
      <c r="K131" s="278"/>
      <c r="L131" s="279"/>
      <c r="M131" s="158"/>
      <c r="N131" s="266"/>
    </row>
    <row r="132" spans="1:14" s="41" customFormat="1" ht="32.25" customHeight="1" thickBot="1" x14ac:dyDescent="0.25">
      <c r="A132" s="314"/>
      <c r="B132" s="168"/>
      <c r="C132" s="280"/>
      <c r="D132" s="105"/>
      <c r="E132" s="372"/>
      <c r="F132" s="372"/>
      <c r="G132" s="380"/>
      <c r="H132" s="381"/>
      <c r="I132" s="485" t="s">
        <v>102</v>
      </c>
      <c r="J132" s="485"/>
      <c r="K132" s="481" t="s">
        <v>149</v>
      </c>
      <c r="L132" s="482"/>
      <c r="M132" s="39"/>
      <c r="N132" s="40"/>
    </row>
    <row r="133" spans="1:14" s="267" customFormat="1" ht="30" customHeight="1" x14ac:dyDescent="0.2">
      <c r="A133" s="68"/>
      <c r="B133" s="120"/>
      <c r="C133" s="391" t="s">
        <v>101</v>
      </c>
      <c r="D133" s="479" t="s">
        <v>108</v>
      </c>
      <c r="E133" s="480"/>
      <c r="F133" s="480"/>
      <c r="G133" s="373"/>
      <c r="H133" s="374"/>
      <c r="I133" s="369">
        <f>K24</f>
        <v>0</v>
      </c>
      <c r="J133" s="384" t="s">
        <v>14</v>
      </c>
      <c r="K133" s="393">
        <f>Hochrechnung!H5</f>
        <v>0</v>
      </c>
      <c r="L133" s="370" t="s">
        <v>100</v>
      </c>
      <c r="M133" s="82"/>
      <c r="N133" s="266"/>
    </row>
    <row r="134" spans="1:14" s="267" customFormat="1" ht="30" customHeight="1" x14ac:dyDescent="0.2">
      <c r="A134" s="68"/>
      <c r="B134" s="120"/>
      <c r="C134" s="377" t="s">
        <v>76</v>
      </c>
      <c r="D134" s="477" t="s">
        <v>107</v>
      </c>
      <c r="E134" s="478"/>
      <c r="F134" s="478"/>
      <c r="G134" s="375"/>
      <c r="H134" s="376"/>
      <c r="I134" s="385">
        <f>K50</f>
        <v>0</v>
      </c>
      <c r="J134" s="386" t="s">
        <v>14</v>
      </c>
      <c r="K134" s="393">
        <f>Hochrechnung!H6</f>
        <v>0</v>
      </c>
      <c r="L134" s="370" t="s">
        <v>100</v>
      </c>
      <c r="M134" s="82"/>
      <c r="N134" s="266"/>
    </row>
    <row r="135" spans="1:14" s="267" customFormat="1" ht="30" customHeight="1" x14ac:dyDescent="0.2">
      <c r="A135" s="68"/>
      <c r="B135" s="120"/>
      <c r="C135" s="452" t="s">
        <v>105</v>
      </c>
      <c r="D135" s="477" t="s">
        <v>120</v>
      </c>
      <c r="E135" s="478"/>
      <c r="F135" s="478"/>
      <c r="G135" s="375"/>
      <c r="H135" s="376"/>
      <c r="I135" s="387">
        <f>K77</f>
        <v>0</v>
      </c>
      <c r="J135" s="388" t="s">
        <v>14</v>
      </c>
      <c r="K135" s="393">
        <f>Hochrechnung!H7</f>
        <v>0</v>
      </c>
      <c r="L135" s="371" t="s">
        <v>100</v>
      </c>
      <c r="M135" s="82"/>
      <c r="N135" s="266"/>
    </row>
    <row r="136" spans="1:14" s="267" customFormat="1" ht="30" customHeight="1" x14ac:dyDescent="0.2">
      <c r="A136" s="68"/>
      <c r="B136" s="120"/>
      <c r="C136" s="452" t="s">
        <v>106</v>
      </c>
      <c r="D136" s="475" t="s">
        <v>119</v>
      </c>
      <c r="E136" s="476"/>
      <c r="F136" s="476"/>
      <c r="G136" s="476"/>
      <c r="H136" s="376"/>
      <c r="I136" s="387">
        <f>K101</f>
        <v>0</v>
      </c>
      <c r="J136" s="388" t="s">
        <v>14</v>
      </c>
      <c r="K136" s="393">
        <f>Hochrechnung!H8</f>
        <v>0</v>
      </c>
      <c r="L136" s="371" t="s">
        <v>100</v>
      </c>
      <c r="M136" s="82"/>
      <c r="N136" s="266"/>
    </row>
    <row r="137" spans="1:14" s="267" customFormat="1" ht="30" customHeight="1" x14ac:dyDescent="0.2">
      <c r="A137" s="68"/>
      <c r="B137" s="120"/>
      <c r="C137" s="383" t="s">
        <v>132</v>
      </c>
      <c r="D137" s="475" t="s">
        <v>109</v>
      </c>
      <c r="E137" s="476"/>
      <c r="F137" s="476"/>
      <c r="G137" s="375"/>
      <c r="H137" s="376"/>
      <c r="I137" s="387">
        <f>K110</f>
        <v>0</v>
      </c>
      <c r="J137" s="388" t="s">
        <v>14</v>
      </c>
      <c r="K137" s="393">
        <f>Hochrechnung!H9</f>
        <v>0</v>
      </c>
      <c r="L137" s="371" t="s">
        <v>100</v>
      </c>
      <c r="M137" s="82"/>
      <c r="N137" s="266"/>
    </row>
    <row r="138" spans="1:14" s="267" customFormat="1" ht="30" customHeight="1" x14ac:dyDescent="0.2">
      <c r="A138" s="68"/>
      <c r="B138" s="120"/>
      <c r="C138" s="382" t="s">
        <v>103</v>
      </c>
      <c r="D138" s="486" t="s">
        <v>110</v>
      </c>
      <c r="E138" s="486"/>
      <c r="F138" s="475"/>
      <c r="G138" s="375"/>
      <c r="H138" s="376"/>
      <c r="I138" s="387">
        <f>K116</f>
        <v>0</v>
      </c>
      <c r="J138" s="388" t="s">
        <v>14</v>
      </c>
      <c r="K138" s="393">
        <f>Hochrechnung!H10</f>
        <v>0</v>
      </c>
      <c r="L138" s="371" t="s">
        <v>100</v>
      </c>
      <c r="M138" s="82"/>
      <c r="N138" s="266"/>
    </row>
    <row r="139" spans="1:14" s="267" customFormat="1" ht="30" customHeight="1" thickBot="1" x14ac:dyDescent="0.25">
      <c r="A139" s="68"/>
      <c r="B139" s="120"/>
      <c r="C139" s="281" t="s">
        <v>104</v>
      </c>
      <c r="D139" s="483" t="s">
        <v>111</v>
      </c>
      <c r="E139" s="483"/>
      <c r="F139" s="484"/>
      <c r="G139" s="378"/>
      <c r="H139" s="379"/>
      <c r="I139" s="389">
        <f>K121</f>
        <v>0</v>
      </c>
      <c r="J139" s="390" t="s">
        <v>14</v>
      </c>
      <c r="K139" s="393">
        <f>Hochrechnung!H11</f>
        <v>0</v>
      </c>
      <c r="L139" s="370" t="s">
        <v>100</v>
      </c>
      <c r="M139" s="82"/>
      <c r="N139" s="266"/>
    </row>
    <row r="140" spans="1:14" s="267" customFormat="1" ht="20.25" customHeight="1" thickBot="1" x14ac:dyDescent="0.25">
      <c r="A140" s="83"/>
      <c r="B140" s="184"/>
      <c r="C140" s="185"/>
      <c r="D140" s="185"/>
      <c r="E140" s="186"/>
      <c r="F140" s="185"/>
      <c r="G140" s="187"/>
      <c r="H140" s="187" t="s">
        <v>141</v>
      </c>
      <c r="I140" s="425">
        <f>SUM(I133:I139)/((E67*192)+(G67*58)+(I67*52)+(K67*63)+G112)</f>
        <v>0</v>
      </c>
      <c r="J140" s="397"/>
      <c r="K140" s="398"/>
      <c r="L140" s="399"/>
      <c r="M140" s="96"/>
      <c r="N140" s="266"/>
    </row>
    <row r="141" spans="1:14" s="267" customFormat="1" ht="12" customHeight="1" x14ac:dyDescent="0.2">
      <c r="A141" s="316"/>
      <c r="B141" s="95"/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209"/>
      <c r="N141" s="266"/>
    </row>
    <row r="142" spans="1:14" s="101" customFormat="1" ht="18" customHeight="1" thickBot="1" x14ac:dyDescent="0.25">
      <c r="A142" s="256" t="s">
        <v>117</v>
      </c>
      <c r="B142" s="257" t="s">
        <v>87</v>
      </c>
      <c r="C142" s="214"/>
      <c r="D142" s="214"/>
      <c r="E142" s="214"/>
      <c r="F142" s="214"/>
      <c r="G142" s="214"/>
      <c r="H142" s="214"/>
      <c r="I142" s="214"/>
      <c r="J142" s="214"/>
      <c r="K142" s="154"/>
      <c r="L142" s="154"/>
      <c r="M142" s="258"/>
      <c r="N142" s="100"/>
    </row>
    <row r="143" spans="1:14" s="14" customFormat="1" ht="27" customHeight="1" thickBot="1" x14ac:dyDescent="0.25">
      <c r="A143" s="83"/>
      <c r="B143" s="84"/>
      <c r="C143" s="84"/>
      <c r="D143" s="84"/>
      <c r="E143" s="150"/>
      <c r="F143" s="260"/>
      <c r="G143" s="84"/>
      <c r="I143" s="88"/>
      <c r="J143" s="88" t="s">
        <v>118</v>
      </c>
      <c r="K143" s="400">
        <f>SUM(K133:K139)</f>
        <v>0</v>
      </c>
      <c r="L143" s="401" t="s">
        <v>100</v>
      </c>
      <c r="M143" s="96"/>
      <c r="N143" s="70"/>
    </row>
    <row r="144" spans="1:14" s="267" customFormat="1" ht="10.5" customHeight="1" x14ac:dyDescent="0.2">
      <c r="A144" s="14"/>
      <c r="B144" s="95"/>
      <c r="C144" s="95"/>
      <c r="D144" s="95"/>
      <c r="E144" s="95"/>
      <c r="F144" s="95"/>
      <c r="G144" s="95"/>
      <c r="H144" s="95"/>
      <c r="I144" s="95"/>
      <c r="J144" s="95"/>
      <c r="K144" s="392" t="s">
        <v>112</v>
      </c>
      <c r="L144" s="95"/>
      <c r="N144" s="266"/>
    </row>
    <row r="145" spans="1:14" s="267" customFormat="1" ht="18.75" customHeight="1" x14ac:dyDescent="0.2">
      <c r="A145" s="288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368"/>
      <c r="M145" s="288"/>
      <c r="N145" s="266"/>
    </row>
    <row r="146" spans="1:14" s="267" customFormat="1" ht="18.75" customHeight="1" x14ac:dyDescent="0.2">
      <c r="A146" s="288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288"/>
      <c r="N146" s="266"/>
    </row>
    <row r="147" spans="1:14" s="286" customFormat="1" ht="19.5" customHeight="1" x14ac:dyDescent="0.35">
      <c r="A147" s="28" t="s">
        <v>115</v>
      </c>
      <c r="B147" s="282"/>
      <c r="C147" s="283" t="s">
        <v>78</v>
      </c>
      <c r="D147" s="284"/>
      <c r="E147" s="284"/>
      <c r="F147" s="284"/>
      <c r="G147" s="284"/>
      <c r="H147" s="284"/>
      <c r="I147" s="284"/>
      <c r="J147" s="284"/>
      <c r="K147" s="284"/>
      <c r="L147" s="284"/>
      <c r="M147" s="28"/>
      <c r="N147" s="285"/>
    </row>
    <row r="148" spans="1:14" s="22" customFormat="1" ht="5.25" customHeight="1" x14ac:dyDescent="0.25">
      <c r="A148" s="26"/>
      <c r="B148" s="23"/>
      <c r="C148" s="29"/>
      <c r="D148" s="24"/>
      <c r="E148" s="24"/>
      <c r="F148" s="24"/>
      <c r="G148" s="24"/>
      <c r="H148" s="24"/>
      <c r="I148" s="24"/>
      <c r="J148" s="24"/>
      <c r="K148" s="24"/>
      <c r="L148" s="24"/>
      <c r="M148" s="26"/>
      <c r="N148" s="27"/>
    </row>
    <row r="149" spans="1:14" s="407" customFormat="1" ht="18.75" customHeight="1" x14ac:dyDescent="0.25">
      <c r="A149" s="406"/>
      <c r="B149" s="405"/>
      <c r="C149" s="402" t="s">
        <v>116</v>
      </c>
      <c r="D149" s="403"/>
      <c r="E149" s="403"/>
      <c r="F149" s="403"/>
      <c r="G149" s="403"/>
      <c r="H149" s="403"/>
      <c r="I149" s="403"/>
      <c r="J149" s="403"/>
      <c r="K149" s="403"/>
      <c r="L149" s="403"/>
      <c r="M149" s="406"/>
      <c r="N149" s="292"/>
    </row>
    <row r="150" spans="1:14" s="293" customFormat="1" ht="14.25" customHeight="1" x14ac:dyDescent="0.25">
      <c r="A150" s="289"/>
      <c r="B150" s="291"/>
      <c r="C150" s="291"/>
      <c r="D150" s="291"/>
      <c r="E150" s="291"/>
      <c r="F150" s="291"/>
      <c r="G150" s="291"/>
      <c r="H150" s="291"/>
      <c r="I150" s="291"/>
      <c r="J150" s="291"/>
      <c r="K150" s="291"/>
      <c r="L150" s="291"/>
      <c r="M150" s="289"/>
      <c r="N150" s="292"/>
    </row>
    <row r="151" spans="1:14" s="293" customFormat="1" ht="12.75" hidden="1" customHeight="1" x14ac:dyDescent="0.3">
      <c r="A151" s="294"/>
      <c r="B151" s="290"/>
      <c r="C151" s="295" t="s">
        <v>79</v>
      </c>
      <c r="D151" s="296"/>
      <c r="E151" s="297"/>
      <c r="F151" s="297"/>
      <c r="G151" s="297"/>
      <c r="H151" s="297"/>
      <c r="I151" s="297"/>
      <c r="J151" s="298"/>
      <c r="K151" s="298"/>
      <c r="L151" s="299"/>
      <c r="M151" s="294"/>
      <c r="N151" s="292"/>
    </row>
    <row r="152" spans="1:14" s="305" customFormat="1" ht="12.75" hidden="1" customHeight="1" x14ac:dyDescent="0.2">
      <c r="A152" s="300"/>
      <c r="B152" s="301"/>
      <c r="C152" s="302"/>
      <c r="D152" s="303"/>
      <c r="E152" s="303"/>
      <c r="F152" s="303"/>
      <c r="G152" s="303"/>
      <c r="H152" s="303"/>
      <c r="I152" s="303"/>
      <c r="J152" s="95"/>
      <c r="K152" s="95"/>
      <c r="L152" s="96"/>
      <c r="M152" s="300"/>
      <c r="N152" s="304"/>
    </row>
    <row r="153" spans="1:14" s="305" customFormat="1" ht="12.75" hidden="1" customHeight="1" x14ac:dyDescent="0.2">
      <c r="A153" s="300"/>
      <c r="B153" s="301"/>
      <c r="C153" s="302"/>
      <c r="D153" s="303"/>
      <c r="E153" s="303"/>
      <c r="F153" s="303"/>
      <c r="G153" s="303"/>
      <c r="H153" s="303"/>
      <c r="I153" s="303"/>
      <c r="J153" s="95"/>
      <c r="K153" s="95"/>
      <c r="L153" s="96"/>
      <c r="M153" s="300"/>
      <c r="N153" s="304"/>
    </row>
    <row r="154" spans="1:14" s="305" customFormat="1" ht="12.75" hidden="1" customHeight="1" x14ac:dyDescent="0.2">
      <c r="A154" s="300"/>
      <c r="B154" s="301"/>
      <c r="C154" s="302"/>
      <c r="D154" s="303"/>
      <c r="E154" s="303"/>
      <c r="F154" s="303"/>
      <c r="G154" s="303"/>
      <c r="H154" s="303"/>
      <c r="I154" s="303"/>
      <c r="J154" s="95"/>
      <c r="K154" s="95"/>
      <c r="L154" s="96"/>
      <c r="M154" s="300"/>
      <c r="N154" s="304"/>
    </row>
    <row r="155" spans="1:14" s="305" customFormat="1" ht="12.75" hidden="1" customHeight="1" x14ac:dyDescent="0.2">
      <c r="A155" s="300"/>
      <c r="B155" s="301"/>
      <c r="C155" s="302"/>
      <c r="D155" s="303"/>
      <c r="E155" s="303"/>
      <c r="F155" s="303"/>
      <c r="G155" s="303"/>
      <c r="H155" s="303"/>
      <c r="I155" s="303"/>
      <c r="J155" s="95"/>
      <c r="K155" s="95"/>
      <c r="L155" s="96"/>
      <c r="M155" s="300"/>
      <c r="N155" s="304"/>
    </row>
    <row r="156" spans="1:14" s="305" customFormat="1" ht="12.75" hidden="1" customHeight="1" x14ac:dyDescent="0.2">
      <c r="A156" s="300"/>
      <c r="B156" s="301"/>
      <c r="C156" s="302"/>
      <c r="D156" s="303"/>
      <c r="E156" s="303"/>
      <c r="F156" s="303"/>
      <c r="G156" s="303"/>
      <c r="H156" s="303"/>
      <c r="I156" s="303"/>
      <c r="J156" s="95"/>
      <c r="K156" s="95"/>
      <c r="L156" s="96"/>
      <c r="M156" s="300"/>
      <c r="N156" s="304"/>
    </row>
    <row r="157" spans="1:14" s="305" customFormat="1" ht="12.75" hidden="1" customHeight="1" x14ac:dyDescent="0.2">
      <c r="A157" s="300"/>
      <c r="B157" s="301"/>
      <c r="C157" s="302"/>
      <c r="D157" s="303"/>
      <c r="E157" s="303"/>
      <c r="F157" s="303"/>
      <c r="G157" s="303"/>
      <c r="H157" s="303"/>
      <c r="I157" s="303"/>
      <c r="J157" s="95"/>
      <c r="K157" s="95"/>
      <c r="L157" s="96"/>
      <c r="M157" s="300"/>
      <c r="N157" s="304"/>
    </row>
    <row r="158" spans="1:14" s="305" customFormat="1" ht="12.75" hidden="1" customHeight="1" x14ac:dyDescent="0.2">
      <c r="A158" s="300"/>
      <c r="B158" s="301"/>
      <c r="C158" s="302"/>
      <c r="D158" s="303"/>
      <c r="E158" s="303"/>
      <c r="F158" s="303"/>
      <c r="G158" s="303"/>
      <c r="H158" s="303"/>
      <c r="I158" s="303"/>
      <c r="J158" s="95"/>
      <c r="K158" s="95"/>
      <c r="L158" s="96"/>
      <c r="M158" s="300"/>
      <c r="N158" s="304"/>
    </row>
    <row r="159" spans="1:14" s="305" customFormat="1" ht="12.75" hidden="1" customHeight="1" x14ac:dyDescent="0.2">
      <c r="A159" s="300"/>
      <c r="B159" s="301"/>
      <c r="C159" s="302"/>
      <c r="D159" s="303"/>
      <c r="E159" s="303"/>
      <c r="F159" s="303"/>
      <c r="G159" s="303"/>
      <c r="H159" s="303"/>
      <c r="I159" s="303"/>
      <c r="J159" s="95"/>
      <c r="K159" s="95"/>
      <c r="L159" s="96"/>
      <c r="M159" s="300"/>
      <c r="N159" s="304"/>
    </row>
    <row r="160" spans="1:14" s="305" customFormat="1" ht="12.75" hidden="1" customHeight="1" x14ac:dyDescent="0.2">
      <c r="A160" s="300"/>
      <c r="B160" s="301"/>
      <c r="C160" s="302"/>
      <c r="D160" s="303"/>
      <c r="E160" s="303"/>
      <c r="F160" s="303"/>
      <c r="G160" s="303"/>
      <c r="H160" s="303"/>
      <c r="I160" s="303"/>
      <c r="J160" s="95"/>
      <c r="K160" s="95"/>
      <c r="L160" s="96"/>
      <c r="M160" s="300"/>
      <c r="N160" s="304"/>
    </row>
    <row r="161" spans="1:14" s="305" customFormat="1" ht="12.75" hidden="1" customHeight="1" x14ac:dyDescent="0.2">
      <c r="A161" s="300"/>
      <c r="B161" s="301"/>
      <c r="C161" s="302"/>
      <c r="D161" s="303"/>
      <c r="E161" s="303"/>
      <c r="F161" s="303"/>
      <c r="G161" s="303"/>
      <c r="H161" s="303"/>
      <c r="I161" s="303"/>
      <c r="J161" s="95"/>
      <c r="K161" s="95"/>
      <c r="L161" s="96"/>
      <c r="M161" s="300"/>
      <c r="N161" s="304"/>
    </row>
    <row r="162" spans="1:14" s="305" customFormat="1" ht="12.75" hidden="1" customHeight="1" x14ac:dyDescent="0.2">
      <c r="A162" s="300"/>
      <c r="B162" s="301"/>
      <c r="C162" s="302"/>
      <c r="D162" s="303"/>
      <c r="E162" s="303"/>
      <c r="F162" s="303"/>
      <c r="G162" s="303"/>
      <c r="H162" s="303"/>
      <c r="I162" s="303"/>
      <c r="J162" s="95"/>
      <c r="K162" s="95"/>
      <c r="L162" s="96"/>
      <c r="M162" s="300"/>
      <c r="N162" s="304"/>
    </row>
    <row r="163" spans="1:14" s="305" customFormat="1" ht="12.75" hidden="1" customHeight="1" x14ac:dyDescent="0.2">
      <c r="A163" s="300"/>
      <c r="B163" s="301"/>
      <c r="C163" s="302"/>
      <c r="D163" s="303"/>
      <c r="E163" s="303"/>
      <c r="F163" s="303"/>
      <c r="G163" s="303"/>
      <c r="H163" s="303"/>
      <c r="I163" s="303"/>
      <c r="J163" s="95"/>
      <c r="K163" s="95"/>
      <c r="L163" s="96"/>
      <c r="M163" s="300"/>
      <c r="N163" s="304"/>
    </row>
    <row r="164" spans="1:14" s="305" customFormat="1" ht="12.75" hidden="1" customHeight="1" x14ac:dyDescent="0.2">
      <c r="A164" s="300"/>
      <c r="B164" s="301"/>
      <c r="C164" s="302"/>
      <c r="D164" s="303"/>
      <c r="E164" s="303"/>
      <c r="F164" s="303"/>
      <c r="G164" s="303"/>
      <c r="H164" s="303"/>
      <c r="I164" s="303"/>
      <c r="J164" s="95"/>
      <c r="K164" s="95"/>
      <c r="L164" s="96"/>
      <c r="M164" s="300"/>
      <c r="N164" s="304"/>
    </row>
    <row r="165" spans="1:14" s="305" customFormat="1" ht="12.75" hidden="1" customHeight="1" x14ac:dyDescent="0.2">
      <c r="A165" s="300"/>
      <c r="B165" s="301"/>
      <c r="C165" s="306"/>
      <c r="D165" s="307"/>
      <c r="E165" s="307"/>
      <c r="F165" s="307"/>
      <c r="G165" s="307"/>
      <c r="H165" s="307"/>
      <c r="I165" s="307"/>
      <c r="J165" s="93"/>
      <c r="K165" s="93"/>
      <c r="L165" s="252"/>
      <c r="M165" s="300"/>
      <c r="N165" s="304"/>
    </row>
    <row r="166" spans="1:14" s="311" customFormat="1" ht="19.5" customHeight="1" x14ac:dyDescent="0.35">
      <c r="A166" s="28" t="s">
        <v>77</v>
      </c>
      <c r="B166" s="282"/>
      <c r="C166" s="283" t="s">
        <v>80</v>
      </c>
      <c r="D166" s="308"/>
      <c r="E166" s="308"/>
      <c r="F166" s="308"/>
      <c r="G166" s="308"/>
      <c r="H166" s="308"/>
      <c r="I166" s="308"/>
      <c r="J166" s="308"/>
      <c r="K166" s="308"/>
      <c r="L166" s="308"/>
      <c r="M166" s="309"/>
      <c r="N166" s="310"/>
    </row>
    <row r="167" spans="1:14" s="293" customFormat="1" ht="6.75" customHeight="1" x14ac:dyDescent="0.25">
      <c r="A167" s="289"/>
      <c r="B167" s="291"/>
      <c r="C167" s="291"/>
      <c r="D167" s="291"/>
      <c r="E167" s="291"/>
      <c r="F167" s="291"/>
      <c r="G167" s="291"/>
      <c r="H167" s="291"/>
      <c r="I167" s="291"/>
      <c r="J167" s="291"/>
      <c r="K167" s="291"/>
      <c r="L167" s="291"/>
      <c r="M167" s="289"/>
      <c r="N167" s="292"/>
    </row>
    <row r="168" spans="1:14" s="293" customFormat="1" ht="19.5" customHeight="1" x14ac:dyDescent="0.25">
      <c r="A168" s="289"/>
      <c r="B168" s="291"/>
      <c r="C168" s="287" t="s">
        <v>81</v>
      </c>
      <c r="D168" s="291"/>
      <c r="E168" s="291"/>
      <c r="F168" s="291"/>
      <c r="G168" s="291"/>
      <c r="H168" s="291"/>
      <c r="I168" s="291"/>
      <c r="J168" s="291"/>
      <c r="K168" s="291"/>
      <c r="L168" s="291"/>
      <c r="M168" s="289"/>
      <c r="N168" s="292"/>
    </row>
    <row r="169" spans="1:14" s="290" customFormat="1" ht="19.5" customHeight="1" x14ac:dyDescent="0.2">
      <c r="A169" s="287"/>
      <c r="B169" s="291"/>
      <c r="C169" s="312" t="s">
        <v>82</v>
      </c>
      <c r="D169" s="291"/>
      <c r="E169" s="291"/>
      <c r="F169" s="291"/>
      <c r="G169" s="291"/>
      <c r="H169" s="291"/>
      <c r="I169" s="291"/>
      <c r="J169" s="291"/>
      <c r="K169" s="291"/>
      <c r="L169" s="291"/>
      <c r="M169" s="287"/>
      <c r="N169" s="313"/>
    </row>
    <row r="170" spans="1:14" s="290" customFormat="1" ht="19.5" customHeight="1" x14ac:dyDescent="0.2">
      <c r="A170" s="287"/>
      <c r="B170" s="291"/>
      <c r="C170" s="312"/>
      <c r="D170" s="291"/>
      <c r="E170" s="291"/>
      <c r="F170" s="291"/>
      <c r="G170" s="291"/>
      <c r="H170" s="291"/>
      <c r="I170" s="291"/>
      <c r="J170" s="291"/>
      <c r="K170" s="291"/>
      <c r="L170" s="291"/>
      <c r="M170" s="287"/>
      <c r="N170" s="313"/>
    </row>
    <row r="171" spans="1:14" s="405" customFormat="1" ht="41.25" customHeight="1" x14ac:dyDescent="0.2">
      <c r="A171" s="402"/>
      <c r="B171" s="403"/>
      <c r="C171" s="404"/>
      <c r="D171" s="474"/>
      <c r="E171" s="474"/>
      <c r="F171" s="474"/>
      <c r="G171" s="474"/>
      <c r="H171" s="474"/>
      <c r="I171" s="474"/>
      <c r="J171" s="474"/>
      <c r="K171" s="474"/>
      <c r="L171" s="403"/>
      <c r="M171" s="402"/>
      <c r="N171" s="313"/>
    </row>
    <row r="172" spans="1:14" s="267" customFormat="1" ht="18" x14ac:dyDescent="0.2">
      <c r="A172" s="264"/>
      <c r="B172" s="11"/>
      <c r="C172" s="318"/>
      <c r="D172" s="473"/>
      <c r="E172" s="473"/>
      <c r="F172" s="473"/>
      <c r="G172" s="473"/>
      <c r="H172" s="473"/>
      <c r="I172" s="473"/>
      <c r="J172" s="473"/>
      <c r="K172" s="473"/>
      <c r="L172" s="11"/>
      <c r="M172" s="264"/>
      <c r="N172" s="266"/>
    </row>
    <row r="173" spans="1:14" s="267" customFormat="1" x14ac:dyDescent="0.2">
      <c r="A173" s="264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264"/>
      <c r="N173" s="266"/>
    </row>
    <row r="174" spans="1:14" s="267" customFormat="1" x14ac:dyDescent="0.2">
      <c r="A174" s="264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264"/>
      <c r="N174" s="266"/>
    </row>
    <row r="175" spans="1:14" s="267" customFormat="1" x14ac:dyDescent="0.2">
      <c r="A175" s="264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264"/>
      <c r="N175" s="266"/>
    </row>
    <row r="176" spans="1:14" s="267" customFormat="1" x14ac:dyDescent="0.2">
      <c r="A176" s="264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264"/>
      <c r="N176" s="266"/>
    </row>
    <row r="177" spans="1:14" s="267" customFormat="1" x14ac:dyDescent="0.2">
      <c r="A177" s="264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264"/>
      <c r="N177" s="266"/>
    </row>
    <row r="178" spans="1:14" s="267" customFormat="1" x14ac:dyDescent="0.2">
      <c r="A178" s="264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264"/>
      <c r="N178" s="266"/>
    </row>
    <row r="179" spans="1:14" s="267" customFormat="1" x14ac:dyDescent="0.2">
      <c r="A179" s="264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264"/>
      <c r="N179" s="266"/>
    </row>
    <row r="180" spans="1:14" s="267" customFormat="1" x14ac:dyDescent="0.2">
      <c r="A180" s="264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264"/>
      <c r="N180" s="266"/>
    </row>
    <row r="181" spans="1:14" s="267" customFormat="1" x14ac:dyDescent="0.2">
      <c r="A181" s="264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264"/>
      <c r="N181" s="266"/>
    </row>
    <row r="182" spans="1:14" s="267" customFormat="1" x14ac:dyDescent="0.2">
      <c r="A182" s="264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264"/>
      <c r="N182" s="266"/>
    </row>
    <row r="183" spans="1:14" s="267" customFormat="1" x14ac:dyDescent="0.2">
      <c r="A183" s="264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264"/>
      <c r="N183" s="266"/>
    </row>
    <row r="184" spans="1:14" s="267" customFormat="1" x14ac:dyDescent="0.2">
      <c r="A184" s="264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264"/>
      <c r="N184" s="266"/>
    </row>
    <row r="185" spans="1:14" s="267" customFormat="1" x14ac:dyDescent="0.2">
      <c r="A185" s="264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264"/>
      <c r="N185" s="266"/>
    </row>
    <row r="186" spans="1:14" s="267" customFormat="1" x14ac:dyDescent="0.2">
      <c r="A186" s="264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264"/>
      <c r="N186" s="266"/>
    </row>
    <row r="187" spans="1:14" s="267" customFormat="1" x14ac:dyDescent="0.2">
      <c r="A187" s="264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264"/>
      <c r="N187" s="266"/>
    </row>
    <row r="188" spans="1:14" s="267" customFormat="1" x14ac:dyDescent="0.2">
      <c r="A188" s="264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264"/>
      <c r="N188" s="266"/>
    </row>
    <row r="189" spans="1:14" s="267" customFormat="1" x14ac:dyDescent="0.2">
      <c r="A189" s="264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264"/>
      <c r="N189" s="266"/>
    </row>
    <row r="190" spans="1:14" s="267" customFormat="1" x14ac:dyDescent="0.2">
      <c r="A190" s="264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264"/>
      <c r="N190" s="266"/>
    </row>
    <row r="191" spans="1:14" s="267" customFormat="1" x14ac:dyDescent="0.2">
      <c r="A191" s="264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264"/>
      <c r="N191" s="266"/>
    </row>
    <row r="192" spans="1:14" s="267" customFormat="1" x14ac:dyDescent="0.2">
      <c r="A192" s="264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264"/>
      <c r="N192" s="266"/>
    </row>
    <row r="193" spans="1:14" s="267" customFormat="1" x14ac:dyDescent="0.2">
      <c r="A193" s="264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264"/>
      <c r="N193" s="266"/>
    </row>
    <row r="194" spans="1:14" s="267" customFormat="1" x14ac:dyDescent="0.2">
      <c r="A194" s="264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264"/>
      <c r="N194" s="266"/>
    </row>
    <row r="195" spans="1:14" s="267" customFormat="1" x14ac:dyDescent="0.2">
      <c r="A195" s="264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264"/>
      <c r="N195" s="266"/>
    </row>
    <row r="196" spans="1:14" s="267" customFormat="1" x14ac:dyDescent="0.2">
      <c r="A196" s="264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264"/>
      <c r="N196" s="266"/>
    </row>
    <row r="197" spans="1:14" s="267" customFormat="1" x14ac:dyDescent="0.2">
      <c r="A197" s="264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264"/>
      <c r="N197" s="266"/>
    </row>
    <row r="198" spans="1:14" s="267" customFormat="1" x14ac:dyDescent="0.2">
      <c r="A198" s="264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264"/>
      <c r="N198" s="266"/>
    </row>
    <row r="199" spans="1:14" s="267" customFormat="1" x14ac:dyDescent="0.2">
      <c r="A199" s="264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264"/>
      <c r="N199" s="266"/>
    </row>
    <row r="200" spans="1:14" s="267" customFormat="1" x14ac:dyDescent="0.2">
      <c r="A200" s="264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264"/>
      <c r="N200" s="266"/>
    </row>
    <row r="201" spans="1:14" s="267" customFormat="1" x14ac:dyDescent="0.2">
      <c r="A201" s="264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264"/>
      <c r="N201" s="266"/>
    </row>
    <row r="202" spans="1:14" s="267" customFormat="1" x14ac:dyDescent="0.2">
      <c r="A202" s="264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264"/>
      <c r="N202" s="266"/>
    </row>
    <row r="203" spans="1:14" s="267" customFormat="1" x14ac:dyDescent="0.2">
      <c r="A203" s="264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264"/>
      <c r="N203" s="266"/>
    </row>
    <row r="204" spans="1:14" s="267" customFormat="1" x14ac:dyDescent="0.2">
      <c r="A204" s="264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264"/>
      <c r="N204" s="266"/>
    </row>
    <row r="205" spans="1:14" s="267" customFormat="1" x14ac:dyDescent="0.2">
      <c r="A205" s="264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264"/>
      <c r="N205" s="266"/>
    </row>
    <row r="206" spans="1:14" s="267" customFormat="1" x14ac:dyDescent="0.2">
      <c r="A206" s="264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264"/>
      <c r="N206" s="266"/>
    </row>
    <row r="207" spans="1:14" s="267" customFormat="1" x14ac:dyDescent="0.2">
      <c r="A207" s="264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264"/>
      <c r="N207" s="266"/>
    </row>
    <row r="208" spans="1:14" s="267" customFormat="1" x14ac:dyDescent="0.2">
      <c r="A208" s="264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264"/>
      <c r="N208" s="266"/>
    </row>
    <row r="209" spans="1:14" s="267" customFormat="1" x14ac:dyDescent="0.2">
      <c r="A209" s="264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264"/>
      <c r="N209" s="266"/>
    </row>
    <row r="210" spans="1:14" s="267" customFormat="1" x14ac:dyDescent="0.2">
      <c r="A210" s="264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264"/>
      <c r="N210" s="266"/>
    </row>
    <row r="211" spans="1:14" s="267" customFormat="1" x14ac:dyDescent="0.2">
      <c r="A211" s="264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264"/>
      <c r="N211" s="266"/>
    </row>
    <row r="212" spans="1:14" s="267" customFormat="1" x14ac:dyDescent="0.2">
      <c r="A212" s="264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64"/>
      <c r="N212" s="266"/>
    </row>
    <row r="213" spans="1:14" s="267" customFormat="1" x14ac:dyDescent="0.2">
      <c r="A213" s="264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64"/>
      <c r="N213" s="266"/>
    </row>
    <row r="214" spans="1:14" s="267" customFormat="1" x14ac:dyDescent="0.2">
      <c r="A214" s="264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64"/>
      <c r="N214" s="266"/>
    </row>
    <row r="215" spans="1:14" s="267" customFormat="1" x14ac:dyDescent="0.2">
      <c r="A215" s="264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64"/>
      <c r="N215" s="266"/>
    </row>
    <row r="216" spans="1:14" s="267" customFormat="1" x14ac:dyDescent="0.2">
      <c r="A216" s="264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64"/>
      <c r="N216" s="266"/>
    </row>
    <row r="217" spans="1:14" s="267" customFormat="1" x14ac:dyDescent="0.2">
      <c r="A217" s="264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64"/>
      <c r="N217" s="266"/>
    </row>
    <row r="218" spans="1:14" s="267" customFormat="1" x14ac:dyDescent="0.2">
      <c r="A218" s="264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64"/>
      <c r="N218" s="266"/>
    </row>
    <row r="219" spans="1:14" s="267" customFormat="1" x14ac:dyDescent="0.2">
      <c r="A219" s="264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64"/>
      <c r="N219" s="266"/>
    </row>
    <row r="220" spans="1:14" s="267" customFormat="1" x14ac:dyDescent="0.2">
      <c r="A220" s="264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64"/>
      <c r="N220" s="266"/>
    </row>
    <row r="221" spans="1:14" s="267" customFormat="1" x14ac:dyDescent="0.2">
      <c r="A221" s="264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64"/>
      <c r="N221" s="266"/>
    </row>
    <row r="222" spans="1:14" s="267" customFormat="1" x14ac:dyDescent="0.2">
      <c r="A222" s="264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64"/>
      <c r="N222" s="266"/>
    </row>
    <row r="223" spans="1:14" s="267" customFormat="1" x14ac:dyDescent="0.2">
      <c r="A223" s="264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64"/>
      <c r="N223" s="266"/>
    </row>
    <row r="224" spans="1:14" s="267" customFormat="1" x14ac:dyDescent="0.2">
      <c r="A224" s="264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64"/>
      <c r="N224" s="266"/>
    </row>
    <row r="225" spans="1:14" s="267" customFormat="1" x14ac:dyDescent="0.2">
      <c r="A225" s="264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64"/>
      <c r="N225" s="266"/>
    </row>
    <row r="226" spans="1:14" s="267" customFormat="1" x14ac:dyDescent="0.2">
      <c r="A226" s="264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64"/>
      <c r="N226" s="266"/>
    </row>
    <row r="227" spans="1:14" s="267" customFormat="1" x14ac:dyDescent="0.2">
      <c r="A227" s="264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64"/>
      <c r="N227" s="266"/>
    </row>
    <row r="228" spans="1:14" s="267" customFormat="1" x14ac:dyDescent="0.2">
      <c r="A228" s="264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64"/>
      <c r="N228" s="266"/>
    </row>
    <row r="229" spans="1:14" s="267" customFormat="1" x14ac:dyDescent="0.2">
      <c r="A229" s="264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64"/>
      <c r="N229" s="266"/>
    </row>
    <row r="230" spans="1:14" s="267" customFormat="1" x14ac:dyDescent="0.2">
      <c r="A230" s="264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64"/>
      <c r="N230" s="266"/>
    </row>
    <row r="231" spans="1:14" s="267" customFormat="1" x14ac:dyDescent="0.2">
      <c r="A231" s="264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64"/>
      <c r="N231" s="266"/>
    </row>
    <row r="232" spans="1:14" s="267" customFormat="1" x14ac:dyDescent="0.2">
      <c r="A232" s="264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64"/>
      <c r="N232" s="266"/>
    </row>
    <row r="233" spans="1:14" s="267" customFormat="1" x14ac:dyDescent="0.2">
      <c r="A233" s="264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64"/>
      <c r="N233" s="266"/>
    </row>
    <row r="234" spans="1:14" s="267" customFormat="1" x14ac:dyDescent="0.2">
      <c r="A234" s="264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64"/>
      <c r="N234" s="266"/>
    </row>
    <row r="235" spans="1:14" s="267" customFormat="1" x14ac:dyDescent="0.2">
      <c r="A235" s="264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64"/>
      <c r="N235" s="266"/>
    </row>
    <row r="236" spans="1:14" s="267" customFormat="1" x14ac:dyDescent="0.2">
      <c r="A236" s="264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64"/>
      <c r="N236" s="266"/>
    </row>
    <row r="237" spans="1:14" s="267" customFormat="1" x14ac:dyDescent="0.2">
      <c r="A237" s="264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64"/>
      <c r="N237" s="266"/>
    </row>
    <row r="238" spans="1:14" s="267" customFormat="1" x14ac:dyDescent="0.2">
      <c r="A238" s="264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64"/>
      <c r="N238" s="266"/>
    </row>
    <row r="239" spans="1:14" s="267" customFormat="1" x14ac:dyDescent="0.2">
      <c r="A239" s="264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64"/>
      <c r="N239" s="266"/>
    </row>
    <row r="240" spans="1:14" s="267" customFormat="1" x14ac:dyDescent="0.2">
      <c r="A240" s="264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64"/>
      <c r="N240" s="266"/>
    </row>
    <row r="241" spans="1:14" s="267" customFormat="1" x14ac:dyDescent="0.2">
      <c r="A241" s="264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64"/>
      <c r="N241" s="266"/>
    </row>
    <row r="242" spans="1:14" s="267" customFormat="1" x14ac:dyDescent="0.2">
      <c r="A242" s="264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64"/>
      <c r="N242" s="266"/>
    </row>
    <row r="243" spans="1:14" s="267" customFormat="1" x14ac:dyDescent="0.2">
      <c r="A243" s="264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64"/>
      <c r="N243" s="266"/>
    </row>
    <row r="244" spans="1:14" s="267" customFormat="1" x14ac:dyDescent="0.2">
      <c r="A244" s="264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64"/>
      <c r="N244" s="266"/>
    </row>
    <row r="245" spans="1:14" s="267" customFormat="1" x14ac:dyDescent="0.2">
      <c r="A245" s="264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64"/>
      <c r="N245" s="266"/>
    </row>
    <row r="246" spans="1:14" s="267" customFormat="1" x14ac:dyDescent="0.2">
      <c r="A246" s="264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64"/>
      <c r="N246" s="266"/>
    </row>
    <row r="247" spans="1:14" s="267" customFormat="1" x14ac:dyDescent="0.2">
      <c r="A247" s="264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64"/>
      <c r="N247" s="266"/>
    </row>
    <row r="248" spans="1:14" s="267" customFormat="1" x14ac:dyDescent="0.2">
      <c r="A248" s="264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64"/>
      <c r="N248" s="266"/>
    </row>
    <row r="249" spans="1:14" s="267" customFormat="1" x14ac:dyDescent="0.2">
      <c r="A249" s="264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64"/>
      <c r="N249" s="266"/>
    </row>
    <row r="250" spans="1:14" s="267" customFormat="1" x14ac:dyDescent="0.2">
      <c r="A250" s="264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64"/>
      <c r="N250" s="266"/>
    </row>
    <row r="251" spans="1:14" s="267" customFormat="1" x14ac:dyDescent="0.2">
      <c r="A251" s="264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64"/>
      <c r="N251" s="266"/>
    </row>
    <row r="252" spans="1:14" s="267" customFormat="1" x14ac:dyDescent="0.2">
      <c r="A252" s="264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64"/>
      <c r="N252" s="266"/>
    </row>
    <row r="253" spans="1:14" s="267" customFormat="1" x14ac:dyDescent="0.2">
      <c r="A253" s="264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64"/>
      <c r="N253" s="266"/>
    </row>
    <row r="254" spans="1:14" s="267" customFormat="1" x14ac:dyDescent="0.2">
      <c r="A254" s="264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64"/>
      <c r="N254" s="266"/>
    </row>
    <row r="255" spans="1:14" s="267" customFormat="1" x14ac:dyDescent="0.2">
      <c r="A255" s="264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64"/>
      <c r="N255" s="266"/>
    </row>
    <row r="256" spans="1:14" s="267" customFormat="1" x14ac:dyDescent="0.2">
      <c r="A256" s="264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64"/>
      <c r="N256" s="266"/>
    </row>
    <row r="257" spans="1:14" s="267" customFormat="1" x14ac:dyDescent="0.2">
      <c r="A257" s="264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64"/>
      <c r="N257" s="266"/>
    </row>
    <row r="258" spans="1:14" s="267" customFormat="1" x14ac:dyDescent="0.2">
      <c r="A258" s="264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64"/>
      <c r="N258" s="266"/>
    </row>
    <row r="259" spans="1:14" s="267" customFormat="1" x14ac:dyDescent="0.2">
      <c r="A259" s="264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64"/>
      <c r="N259" s="266"/>
    </row>
    <row r="260" spans="1:14" s="267" customFormat="1" x14ac:dyDescent="0.2">
      <c r="A260" s="264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64"/>
      <c r="N260" s="266"/>
    </row>
    <row r="261" spans="1:14" s="267" customFormat="1" x14ac:dyDescent="0.2">
      <c r="A261" s="264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64"/>
      <c r="N261" s="266"/>
    </row>
    <row r="262" spans="1:14" s="267" customFormat="1" x14ac:dyDescent="0.2">
      <c r="A262" s="264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64"/>
      <c r="N262" s="266"/>
    </row>
    <row r="263" spans="1:14" s="267" customFormat="1" x14ac:dyDescent="0.2">
      <c r="A263" s="264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64"/>
      <c r="N263" s="266"/>
    </row>
    <row r="264" spans="1:14" s="267" customFormat="1" x14ac:dyDescent="0.2">
      <c r="A264" s="264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64"/>
      <c r="N264" s="266"/>
    </row>
    <row r="265" spans="1:14" s="267" customFormat="1" x14ac:dyDescent="0.2">
      <c r="A265" s="264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64"/>
      <c r="N265" s="266"/>
    </row>
    <row r="266" spans="1:14" s="267" customFormat="1" x14ac:dyDescent="0.2">
      <c r="A266" s="264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64"/>
      <c r="N266" s="266"/>
    </row>
    <row r="267" spans="1:14" s="267" customFormat="1" x14ac:dyDescent="0.2">
      <c r="A267" s="264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64"/>
      <c r="N267" s="266"/>
    </row>
    <row r="268" spans="1:14" s="267" customFormat="1" x14ac:dyDescent="0.2">
      <c r="A268" s="264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64"/>
      <c r="N268" s="266"/>
    </row>
    <row r="269" spans="1:14" s="267" customFormat="1" x14ac:dyDescent="0.2">
      <c r="A269" s="264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64"/>
      <c r="N269" s="266"/>
    </row>
    <row r="270" spans="1:14" s="267" customFormat="1" x14ac:dyDescent="0.2">
      <c r="A270" s="264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64"/>
      <c r="N270" s="266"/>
    </row>
    <row r="271" spans="1:14" s="267" customFormat="1" x14ac:dyDescent="0.2">
      <c r="A271" s="264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64"/>
      <c r="N271" s="266"/>
    </row>
    <row r="272" spans="1:14" s="267" customFormat="1" x14ac:dyDescent="0.2">
      <c r="A272" s="264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64"/>
      <c r="N272" s="266"/>
    </row>
    <row r="273" spans="1:14" s="267" customFormat="1" x14ac:dyDescent="0.2">
      <c r="A273" s="264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64"/>
      <c r="N273" s="266"/>
    </row>
    <row r="274" spans="1:14" s="267" customFormat="1" x14ac:dyDescent="0.2">
      <c r="A274" s="264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64"/>
      <c r="N274" s="266"/>
    </row>
    <row r="275" spans="1:14" s="267" customFormat="1" x14ac:dyDescent="0.2">
      <c r="A275" s="264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64"/>
      <c r="N275" s="266"/>
    </row>
    <row r="276" spans="1:14" s="267" customFormat="1" x14ac:dyDescent="0.2">
      <c r="A276" s="264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64"/>
      <c r="N276" s="266"/>
    </row>
    <row r="277" spans="1:14" s="267" customFormat="1" x14ac:dyDescent="0.2">
      <c r="A277" s="264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64"/>
      <c r="N277" s="266"/>
    </row>
    <row r="278" spans="1:14" s="267" customFormat="1" x14ac:dyDescent="0.2">
      <c r="A278" s="264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64"/>
      <c r="N278" s="266"/>
    </row>
    <row r="279" spans="1:14" s="267" customFormat="1" x14ac:dyDescent="0.2">
      <c r="A279" s="264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64"/>
      <c r="N279" s="266"/>
    </row>
    <row r="280" spans="1:14" s="267" customFormat="1" x14ac:dyDescent="0.2">
      <c r="A280" s="264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64"/>
      <c r="N280" s="266"/>
    </row>
    <row r="281" spans="1:14" s="267" customFormat="1" x14ac:dyDescent="0.2">
      <c r="A281" s="264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64"/>
      <c r="N281" s="266"/>
    </row>
  </sheetData>
  <sheetProtection algorithmName="SHA-512" hashValue="PgprYv+lsjdp7PDxetV839xZ11TVuBgYsdmUDeKU1DN8LnxTdvi7uxSZbVNAfDg0hgVmu7Mac6ZpCP7CFIF8rA==" saltValue="XiRlCqcAeyPJ6fAbyd2zHw==" spinCount="100000" sheet="1" objects="1" scenarios="1"/>
  <mergeCells count="38">
    <mergeCell ref="D172:K172"/>
    <mergeCell ref="D171:K171"/>
    <mergeCell ref="D136:G136"/>
    <mergeCell ref="D134:F134"/>
    <mergeCell ref="I61:J61"/>
    <mergeCell ref="G62:H62"/>
    <mergeCell ref="D135:F135"/>
    <mergeCell ref="D133:F133"/>
    <mergeCell ref="K132:L132"/>
    <mergeCell ref="D139:F139"/>
    <mergeCell ref="I132:J132"/>
    <mergeCell ref="D137:F137"/>
    <mergeCell ref="D138:F138"/>
    <mergeCell ref="C61:C62"/>
    <mergeCell ref="K87:L87"/>
    <mergeCell ref="K61:L61"/>
    <mergeCell ref="C86:C87"/>
    <mergeCell ref="I86:J86"/>
    <mergeCell ref="K86:L86"/>
    <mergeCell ref="E87:F87"/>
    <mergeCell ref="E62:F62"/>
    <mergeCell ref="G87:H87"/>
    <mergeCell ref="K62:L62"/>
    <mergeCell ref="B1:K1"/>
    <mergeCell ref="G30:H30"/>
    <mergeCell ref="K30:L30"/>
    <mergeCell ref="H23:I23"/>
    <mergeCell ref="C29:C30"/>
    <mergeCell ref="I29:J29"/>
    <mergeCell ref="B2:K2"/>
    <mergeCell ref="D6:K6"/>
    <mergeCell ref="E4:K4"/>
    <mergeCell ref="H19:J20"/>
    <mergeCell ref="H22:I22"/>
    <mergeCell ref="D12:L12"/>
    <mergeCell ref="D7:K7"/>
    <mergeCell ref="K29:L29"/>
    <mergeCell ref="E30:F30"/>
  </mergeCells>
  <phoneticPr fontId="34" type="noConversion"/>
  <conditionalFormatting sqref="E4:K4 K115:K116 G109:G110 H22:I23 E22:E23 E33:E34 I33:I34 K33:K34 E37:E38 G37:G38 I37:I38 K37:K38 E58:E59 E65:E66 G65 I65 K65 E83:E84">
    <cfRule type="notContainsBlanks" dxfId="3" priority="23" stopIfTrue="1">
      <formula>LEN(TRIM(E4))&gt;0</formula>
    </cfRule>
  </conditionalFormatting>
  <conditionalFormatting sqref="G66">
    <cfRule type="notContainsBlanks" dxfId="2" priority="17" stopIfTrue="1">
      <formula>LEN(TRIM(G66))&gt;0</formula>
    </cfRule>
  </conditionalFormatting>
  <conditionalFormatting sqref="I66">
    <cfRule type="notContainsBlanks" dxfId="1" priority="5" stopIfTrue="1">
      <formula>LEN(TRIM(I66))&gt;0</formula>
    </cfRule>
  </conditionalFormatting>
  <conditionalFormatting sqref="K66">
    <cfRule type="notContainsBlanks" dxfId="0" priority="2" stopIfTrue="1">
      <formula>LEN(TRIM(K66))&gt;0</formula>
    </cfRule>
  </conditionalFormatting>
  <pageMargins left="0.43307086614173229" right="0.27559055118110237" top="0.6692913385826772" bottom="0.35433070866141736" header="0.39370078740157483" footer="0.51181102362204722"/>
  <pageSetup paperSize="9" scale="59" orientation="portrait" useFirstPageNumber="1" horizontalDpi="300" verticalDpi="300" r:id="rId1"/>
  <headerFooter alignWithMargins="0">
    <oddHeader xml:space="preserve">&amp;L&amp;"Arial,Fett"&amp;P/&amp;N&amp;R&amp;"Tahoma,Fett"&amp;14
</oddHeader>
    <firstHeader>&amp;L&amp;P</firstHeader>
  </headerFooter>
  <rowBreaks count="2" manualBreakCount="2">
    <brk id="52" max="16383" man="1"/>
    <brk id="106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14"/>
  <sheetViews>
    <sheetView zoomScale="160" zoomScaleNormal="160" workbookViewId="0">
      <selection activeCell="C9" sqref="C9"/>
    </sheetView>
  </sheetViews>
  <sheetFormatPr baseColWidth="10" defaultRowHeight="12.75" x14ac:dyDescent="0.2"/>
  <cols>
    <col min="1" max="1" width="13.5703125" customWidth="1"/>
    <col min="2" max="2" width="22.85546875" customWidth="1"/>
    <col min="4" max="4" width="11.7109375" bestFit="1" customWidth="1"/>
    <col min="8" max="8" width="12.28515625" customWidth="1"/>
    <col min="9" max="9" width="12.85546875" customWidth="1"/>
  </cols>
  <sheetData>
    <row r="3" spans="1:10" ht="39" thickBot="1" x14ac:dyDescent="0.25">
      <c r="A3" s="335" t="s">
        <v>150</v>
      </c>
      <c r="C3" s="336"/>
      <c r="D3" s="337" t="s">
        <v>143</v>
      </c>
      <c r="E3" s="435" t="s">
        <v>146</v>
      </c>
      <c r="F3" s="434" t="s">
        <v>123</v>
      </c>
      <c r="G3" s="433" t="s">
        <v>147</v>
      </c>
      <c r="H3" s="338"/>
      <c r="I3" s="338"/>
    </row>
    <row r="4" spans="1:10" x14ac:dyDescent="0.2">
      <c r="A4" s="339" t="s">
        <v>89</v>
      </c>
      <c r="B4" s="340" t="s">
        <v>90</v>
      </c>
      <c r="C4" s="430" t="s">
        <v>91</v>
      </c>
      <c r="D4" s="431">
        <v>2022</v>
      </c>
      <c r="E4" s="432">
        <v>2023</v>
      </c>
      <c r="F4" s="432">
        <f t="shared" ref="F4" si="0">E4+1</f>
        <v>2024</v>
      </c>
      <c r="G4" s="432">
        <f>F4+1</f>
        <v>2025</v>
      </c>
      <c r="H4" s="341" t="s">
        <v>92</v>
      </c>
      <c r="I4" s="341" t="s">
        <v>122</v>
      </c>
    </row>
    <row r="5" spans="1:10" x14ac:dyDescent="0.2">
      <c r="A5" s="342" t="s">
        <v>5</v>
      </c>
      <c r="B5" s="343" t="s">
        <v>99</v>
      </c>
      <c r="C5" s="344">
        <v>0</v>
      </c>
      <c r="D5" s="421">
        <f>'Anlage 7'!K$24</f>
        <v>0</v>
      </c>
      <c r="E5" s="346">
        <f t="shared" ref="E5:E11" si="1">D5*(1+$C5)/12*6</f>
        <v>0</v>
      </c>
      <c r="F5" s="346">
        <f t="shared" ref="F5:F11" si="2">E5/6*12*(1+$C5)</f>
        <v>0</v>
      </c>
      <c r="G5" s="346">
        <f t="shared" ref="G5:G11" si="3">F5*(1+$C5)/2</f>
        <v>0</v>
      </c>
      <c r="H5" s="345">
        <f t="shared" ref="H5:H11" si="4">SUM(E5:G5)</f>
        <v>0</v>
      </c>
      <c r="I5" s="443">
        <f t="shared" ref="I5:I11" si="5">H5/2</f>
        <v>0</v>
      </c>
    </row>
    <row r="6" spans="1:10" x14ac:dyDescent="0.2">
      <c r="A6" s="363" t="s">
        <v>17</v>
      </c>
      <c r="B6" s="364" t="s">
        <v>93</v>
      </c>
      <c r="C6" s="365">
        <v>0.05</v>
      </c>
      <c r="D6" s="422">
        <f>'Anlage 7'!K$50</f>
        <v>0</v>
      </c>
      <c r="E6" s="366">
        <f t="shared" si="1"/>
        <v>0</v>
      </c>
      <c r="F6" s="366">
        <f t="shared" si="2"/>
        <v>0</v>
      </c>
      <c r="G6" s="366">
        <f t="shared" si="3"/>
        <v>0</v>
      </c>
      <c r="H6" s="345">
        <f t="shared" si="4"/>
        <v>0</v>
      </c>
      <c r="I6" s="443">
        <f t="shared" si="5"/>
        <v>0</v>
      </c>
    </row>
    <row r="7" spans="1:10" x14ac:dyDescent="0.2">
      <c r="A7" s="347" t="s">
        <v>95</v>
      </c>
      <c r="B7" s="348" t="s">
        <v>96</v>
      </c>
      <c r="C7" s="349">
        <v>0.02</v>
      </c>
      <c r="D7" s="423">
        <f>'Anlage 7'!K$77</f>
        <v>0</v>
      </c>
      <c r="E7" s="366">
        <f t="shared" si="1"/>
        <v>0</v>
      </c>
      <c r="F7" s="350">
        <f t="shared" si="2"/>
        <v>0</v>
      </c>
      <c r="G7" s="350">
        <f t="shared" si="3"/>
        <v>0</v>
      </c>
      <c r="H7" s="345">
        <f t="shared" si="4"/>
        <v>0</v>
      </c>
      <c r="I7" s="443">
        <f t="shared" si="5"/>
        <v>0</v>
      </c>
    </row>
    <row r="8" spans="1:10" x14ac:dyDescent="0.2">
      <c r="A8" s="347" t="s">
        <v>94</v>
      </c>
      <c r="B8" s="348" t="s">
        <v>97</v>
      </c>
      <c r="C8" s="349">
        <v>0.05</v>
      </c>
      <c r="D8" s="423">
        <f>'Anlage 7'!K$101</f>
        <v>0</v>
      </c>
      <c r="E8" s="366">
        <f t="shared" si="1"/>
        <v>0</v>
      </c>
      <c r="F8" s="350">
        <f t="shared" si="2"/>
        <v>0</v>
      </c>
      <c r="G8" s="350">
        <f t="shared" si="3"/>
        <v>0</v>
      </c>
      <c r="H8" s="345">
        <f t="shared" si="4"/>
        <v>0</v>
      </c>
      <c r="I8" s="443">
        <f t="shared" si="5"/>
        <v>0</v>
      </c>
    </row>
    <row r="9" spans="1:10" x14ac:dyDescent="0.2">
      <c r="A9" s="347" t="s">
        <v>57</v>
      </c>
      <c r="B9" s="348" t="s">
        <v>98</v>
      </c>
      <c r="C9" s="349">
        <v>0.02</v>
      </c>
      <c r="D9" s="423">
        <f>'Anlage 7'!K$110</f>
        <v>0</v>
      </c>
      <c r="E9" s="366">
        <f t="shared" si="1"/>
        <v>0</v>
      </c>
      <c r="F9" s="350">
        <f t="shared" si="2"/>
        <v>0</v>
      </c>
      <c r="G9" s="350">
        <f t="shared" si="3"/>
        <v>0</v>
      </c>
      <c r="H9" s="345">
        <f t="shared" si="4"/>
        <v>0</v>
      </c>
      <c r="I9" s="443">
        <f t="shared" si="5"/>
        <v>0</v>
      </c>
    </row>
    <row r="10" spans="1:10" x14ac:dyDescent="0.2">
      <c r="A10" s="359" t="s">
        <v>63</v>
      </c>
      <c r="B10" s="360" t="s">
        <v>64</v>
      </c>
      <c r="C10" s="361">
        <v>0</v>
      </c>
      <c r="D10" s="423">
        <f>'Anlage 7'!K$116</f>
        <v>0</v>
      </c>
      <c r="E10" s="366">
        <f t="shared" si="1"/>
        <v>0</v>
      </c>
      <c r="F10" s="362">
        <f t="shared" si="2"/>
        <v>0</v>
      </c>
      <c r="G10" s="362">
        <f t="shared" si="3"/>
        <v>0</v>
      </c>
      <c r="H10" s="345">
        <f t="shared" si="4"/>
        <v>0</v>
      </c>
      <c r="I10" s="443">
        <f t="shared" si="5"/>
        <v>0</v>
      </c>
    </row>
    <row r="11" spans="1:10" ht="13.5" thickBot="1" x14ac:dyDescent="0.25">
      <c r="A11" s="351" t="s">
        <v>68</v>
      </c>
      <c r="B11" s="352" t="s">
        <v>69</v>
      </c>
      <c r="C11" s="353">
        <v>0</v>
      </c>
      <c r="D11" s="424">
        <f>'Anlage 7'!K$121</f>
        <v>0</v>
      </c>
      <c r="E11" s="354">
        <f t="shared" si="1"/>
        <v>0</v>
      </c>
      <c r="F11" s="354">
        <f t="shared" si="2"/>
        <v>0</v>
      </c>
      <c r="G11" s="354">
        <f t="shared" si="3"/>
        <v>0</v>
      </c>
      <c r="H11" s="345">
        <f t="shared" si="4"/>
        <v>0</v>
      </c>
      <c r="I11" s="443">
        <f t="shared" si="5"/>
        <v>0</v>
      </c>
    </row>
    <row r="12" spans="1:10" ht="13.5" thickBot="1" x14ac:dyDescent="0.25">
      <c r="A12" s="355"/>
      <c r="B12" s="356"/>
      <c r="C12" s="357"/>
      <c r="D12" s="358"/>
      <c r="E12" s="358"/>
      <c r="F12" s="358"/>
      <c r="G12" s="358"/>
      <c r="H12" s="410">
        <f>SUM(H5:H11)</f>
        <v>0</v>
      </c>
      <c r="I12" s="418">
        <f>SUM(I5:I11)</f>
        <v>0</v>
      </c>
      <c r="J12" s="417"/>
    </row>
    <row r="14" spans="1:10" x14ac:dyDescent="0.2">
      <c r="A14" s="367"/>
      <c r="H14" s="409" t="s">
        <v>121</v>
      </c>
    </row>
  </sheetData>
  <sheetProtection algorithmName="SHA-512" hashValue="bjqCQPpD+PdlfF5Jwp4TWGsONi+1XeYFwtgG7rfVTZwVPq1cIX3wpwl9kQuSE4bBmTAeipsl5EC/cH4m2PSBlQ==" saltValue="Try8lldkGO6pxaSwbAgv9Q==" spinCount="100000" sheet="1" selectLockedCells="1" selectUnlockedCells="1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Anlage 7</vt:lpstr>
      <vt:lpstr>Hochrechnung</vt:lpstr>
      <vt:lpstr>'Anlage 7'!Druckbereich</vt:lpstr>
      <vt:lpstr>'Anlage 7'!Drucktitel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Proff, Birgit,  Nahverkehrsverbund Paderborn/Höxter</dc:creator>
  <cp:lastModifiedBy>Eller, Lisa</cp:lastModifiedBy>
  <cp:lastPrinted>2021-05-27T11:22:28Z</cp:lastPrinted>
  <dcterms:created xsi:type="dcterms:W3CDTF">2010-11-02T13:30:26Z</dcterms:created>
  <dcterms:modified xsi:type="dcterms:W3CDTF">2023-03-23T08:43:45Z</dcterms:modified>
</cp:coreProperties>
</file>